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2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m755246\Documents\"/>
    </mc:Choice>
  </mc:AlternateContent>
  <xr:revisionPtr revIDLastSave="0" documentId="8_{70D1CF88-68EC-4D1C-939F-D146BD765EC2}" xr6:coauthVersionLast="47" xr6:coauthVersionMax="47" xr10:uidLastSave="{00000000-0000-0000-0000-000000000000}"/>
  <bookViews>
    <workbookView xWindow="28680" yWindow="-1890" windowWidth="19800" windowHeight="11760" firstSheet="3" activeTab="3" xr2:uid="{00000000-000D-0000-FFFF-FFFF00000000}"/>
  </bookViews>
  <sheets>
    <sheet name="Capa" sheetId="1" r:id="rId1"/>
    <sheet name="Custos" sheetId="2" r:id="rId2"/>
    <sheet name="RH (equipe mínima)" sheetId="3" r:id="rId3"/>
    <sheet name="RH (cargos adicionais)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3" l="1"/>
  <c r="H7" i="4"/>
  <c r="L7" i="4" s="1"/>
  <c r="H8" i="4"/>
  <c r="L8" i="4" s="1"/>
  <c r="H9" i="4"/>
  <c r="H10" i="4"/>
  <c r="L10" i="4" s="1"/>
  <c r="H11" i="4"/>
  <c r="L11" i="4" s="1"/>
  <c r="H12" i="4"/>
  <c r="L12" i="4" s="1"/>
  <c r="H13" i="4"/>
  <c r="L13" i="4" s="1"/>
  <c r="H14" i="4"/>
  <c r="L14" i="4" s="1"/>
  <c r="H15" i="4"/>
  <c r="L15" i="4" s="1"/>
  <c r="H16" i="4"/>
  <c r="L16" i="4" s="1"/>
  <c r="H17" i="4"/>
  <c r="H18" i="4"/>
  <c r="L18" i="4" s="1"/>
  <c r="H19" i="4"/>
  <c r="H20" i="4"/>
  <c r="L20" i="4" s="1"/>
  <c r="H21" i="4"/>
  <c r="H22" i="4"/>
  <c r="L22" i="4" s="1"/>
  <c r="H23" i="4"/>
  <c r="H24" i="4"/>
  <c r="L24" i="4" s="1"/>
  <c r="H25" i="4"/>
  <c r="H6" i="4"/>
  <c r="H7" i="3"/>
  <c r="H8" i="3"/>
  <c r="H9" i="3"/>
  <c r="H10" i="3"/>
  <c r="H11" i="3"/>
  <c r="H12" i="3"/>
  <c r="H13" i="3"/>
  <c r="P13" i="3" s="1"/>
  <c r="H14" i="3"/>
  <c r="H15" i="3"/>
  <c r="H16" i="3"/>
  <c r="H17" i="3"/>
  <c r="H18" i="3"/>
  <c r="H19" i="3"/>
  <c r="P19" i="3" s="1"/>
  <c r="H20" i="3"/>
  <c r="H21" i="3"/>
  <c r="P21" i="3" s="1"/>
  <c r="H22" i="3"/>
  <c r="H6" i="3"/>
  <c r="D6" i="2"/>
  <c r="D7" i="2"/>
  <c r="D8" i="2"/>
  <c r="D9" i="2"/>
  <c r="D11" i="2"/>
  <c r="D12" i="2"/>
  <c r="D13" i="2"/>
  <c r="D5" i="2"/>
  <c r="G23" i="3"/>
  <c r="A1" i="4"/>
  <c r="A2" i="2"/>
  <c r="G26" i="4"/>
  <c r="C26" i="4"/>
  <c r="L25" i="4"/>
  <c r="L23" i="4"/>
  <c r="L21" i="4"/>
  <c r="L19" i="4"/>
  <c r="L17" i="4"/>
  <c r="L9" i="4"/>
  <c r="L6" i="4"/>
  <c r="C23" i="3"/>
  <c r="O22" i="3"/>
  <c r="N22" i="3"/>
  <c r="P22" i="3"/>
  <c r="O21" i="3"/>
  <c r="N21" i="3"/>
  <c r="O20" i="3"/>
  <c r="N20" i="3"/>
  <c r="P20" i="3"/>
  <c r="O19" i="3"/>
  <c r="N19" i="3"/>
  <c r="O18" i="3"/>
  <c r="N18" i="3"/>
  <c r="P18" i="3"/>
  <c r="O17" i="3"/>
  <c r="N17" i="3"/>
  <c r="P17" i="3"/>
  <c r="O16" i="3"/>
  <c r="N16" i="3"/>
  <c r="P16" i="3"/>
  <c r="O15" i="3"/>
  <c r="N15" i="3"/>
  <c r="P15" i="3"/>
  <c r="O14" i="3"/>
  <c r="N14" i="3"/>
  <c r="P14" i="3"/>
  <c r="O13" i="3"/>
  <c r="N13" i="3"/>
  <c r="O12" i="3"/>
  <c r="N12" i="3"/>
  <c r="P12" i="3"/>
  <c r="O11" i="3"/>
  <c r="N11" i="3"/>
  <c r="P11" i="3"/>
  <c r="O10" i="3"/>
  <c r="N10" i="3"/>
  <c r="P10" i="3"/>
  <c r="O9" i="3"/>
  <c r="N9" i="3"/>
  <c r="P9" i="3"/>
  <c r="O8" i="3"/>
  <c r="N8" i="3"/>
  <c r="P8" i="3"/>
  <c r="O7" i="3"/>
  <c r="N7" i="3"/>
  <c r="P7" i="3"/>
  <c r="O6" i="3"/>
  <c r="N6" i="3"/>
  <c r="P6" i="3"/>
  <c r="D18" i="2"/>
  <c r="C15" i="2"/>
  <c r="D14" i="2" s="1"/>
  <c r="D10" i="2" l="1"/>
  <c r="D15" i="2" s="1"/>
  <c r="O23" i="3"/>
  <c r="L26" i="4"/>
  <c r="G28" i="4" s="1"/>
  <c r="G26" i="3" s="1"/>
  <c r="H26" i="4"/>
  <c r="H23" i="3"/>
  <c r="P23" i="3" l="1"/>
  <c r="G25" i="3" s="1"/>
  <c r="G27" i="3" s="1"/>
</calcChain>
</file>

<file path=xl/sharedStrings.xml><?xml version="1.0" encoding="utf-8"?>
<sst xmlns="http://schemas.openxmlformats.org/spreadsheetml/2006/main" count="79" uniqueCount="63">
  <si>
    <r>
      <t>Processo de seleção pública para celebração de Contrato de Gestão - Edital SEJUSP</t>
    </r>
    <r>
      <rPr>
        <sz val="16"/>
        <rFont val="Arial"/>
        <family val="2"/>
      </rPr>
      <t xml:space="preserve"> nº XX</t>
    </r>
    <r>
      <rPr>
        <b/>
        <sz val="16"/>
        <rFont val="Arial"/>
        <family val="2"/>
      </rPr>
      <t>/202X
Anexo III - Estimativa de Custos</t>
    </r>
  </si>
  <si>
    <t>Vigência</t>
  </si>
  <si>
    <t>60 meses</t>
  </si>
  <si>
    <t>Secretaria de Estado de Justiça e Segurança Pública - Edital SEJUSP nº XX/202X</t>
  </si>
  <si>
    <t>Tabela 1 -  Custos de Área Meio, Atividades Finalísticas do Contrato de Gestão e Aquisição de Bens Permanentes</t>
  </si>
  <si>
    <t>Nº</t>
  </si>
  <si>
    <t>Atividades do Contrato de Gestão -
Vinculação ao Programa de Trabalho</t>
  </si>
  <si>
    <t>Valor anual</t>
  </si>
  <si>
    <t>% do Total</t>
  </si>
  <si>
    <t>Remuneração dos custodiados</t>
  </si>
  <si>
    <t>Serviços de alimentação e capacitação de presos</t>
  </si>
  <si>
    <t>Serviços de TIC e Segurança</t>
  </si>
  <si>
    <t>Serviços Comuns</t>
  </si>
  <si>
    <t>Transporte servidor</t>
  </si>
  <si>
    <t>Manutenção veículos</t>
  </si>
  <si>
    <t>Manutenções e reformas</t>
  </si>
  <si>
    <t>Atendimento material</t>
  </si>
  <si>
    <t>Total Anual</t>
  </si>
  <si>
    <t>Bens Permanentes</t>
  </si>
  <si>
    <t>Valor</t>
  </si>
  <si>
    <t>Total</t>
  </si>
  <si>
    <t>Aquisição de Bens Permanentes</t>
  </si>
  <si>
    <t>Tabela 2 - Dimensionamento de Recursos Humanos - Equipe Mínima</t>
  </si>
  <si>
    <t>Detalhamento de Celetistas</t>
  </si>
  <si>
    <t>Cargo</t>
  </si>
  <si>
    <t>Qnt. Trabalhadores</t>
  </si>
  <si>
    <t>Carga-Horária 
(Semanal)</t>
  </si>
  <si>
    <t>Mês Inicial de Trabalho</t>
  </si>
  <si>
    <t>Mês Final de Trabalho</t>
  </si>
  <si>
    <t>Salário</t>
  </si>
  <si>
    <t>Valor dos Salários
(Antes do Reajuste)</t>
  </si>
  <si>
    <t>PESQUISA DE MERCADO</t>
  </si>
  <si>
    <t>Valor Total de Salários</t>
  </si>
  <si>
    <t>Menor Salário</t>
  </si>
  <si>
    <t>Salário Médio</t>
  </si>
  <si>
    <t>Maior Salário</t>
  </si>
  <si>
    <t>Salário Após Reajuste 5</t>
  </si>
  <si>
    <t>Valor dos Salários Após Reajuste 5</t>
  </si>
  <si>
    <t>Gerente administrativo</t>
  </si>
  <si>
    <t>Gerente de humanização do atendimento</t>
  </si>
  <si>
    <t>Assistente Social</t>
  </si>
  <si>
    <t>Psicólogo</t>
  </si>
  <si>
    <t>Enfermeiro</t>
  </si>
  <si>
    <t>Técnico em Enfermagem</t>
  </si>
  <si>
    <t>Dentista</t>
  </si>
  <si>
    <t>Técnico em Saúde Bucal</t>
  </si>
  <si>
    <t>Médico Clínico</t>
  </si>
  <si>
    <t xml:space="preserve">Médico Psiquiatra </t>
  </si>
  <si>
    <t>Farmacêutico</t>
  </si>
  <si>
    <t>Pedagogo</t>
  </si>
  <si>
    <t>Assistente Jurídico</t>
  </si>
  <si>
    <t>Gerente de Produção</t>
  </si>
  <si>
    <t>Assistente Administrativo</t>
  </si>
  <si>
    <t>Zelador</t>
  </si>
  <si>
    <t>Oficial de Manutenção predial</t>
  </si>
  <si>
    <t>Total:</t>
  </si>
  <si>
    <t>Somatório de Salários equipe mínima</t>
  </si>
  <si>
    <t>Somatório de salários e Bolsa Estágio dos cargos adicionais</t>
  </si>
  <si>
    <t>Total de Salários e Bolsa Estágio</t>
  </si>
  <si>
    <t>Descrição da Pesquisa de Mercado</t>
  </si>
  <si>
    <t>Descrever aqui a Pesquisa de Mercado, conforme determinado no Critério 1.3 Adequação da(s) Pesquisa(s) de Salário do ANEXO II - CRITÉRIOS PARA AVALIAÇÃO DAS PROPOSTAS.</t>
  </si>
  <si>
    <t>Tabela 3 - Dimensionamento de Recursos Humanos - Cargos Adicionais</t>
  </si>
  <si>
    <t>Somatório de Salários dos cargos adicionais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</si>
</sst>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1"/>
      <name val="Times New Roman"/>
      <family val="1"/>
    </font>
    <font>
      <i/>
      <sz val="16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1"/>
      <color rgb="FFFF0000"/>
      <name val="Times New Roman"/>
      <family val="1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123">
    <xf numFmtId="0" fontId="0" fillId="0" borderId="0" xfId="0"/>
    <xf numFmtId="10" fontId="11" fillId="2" borderId="4" xfId="2" applyNumberFormat="1" applyFont="1" applyFill="1" applyBorder="1" applyAlignment="1" applyProtection="1">
      <alignment horizontal="center" vertical="center"/>
    </xf>
    <xf numFmtId="43" fontId="2" fillId="2" borderId="0" xfId="1" applyFont="1" applyFill="1" applyBorder="1" applyAlignment="1" applyProtection="1">
      <alignment horizontal="right" vertical="center"/>
      <protection locked="0"/>
    </xf>
    <xf numFmtId="10" fontId="2" fillId="2" borderId="0" xfId="2" applyNumberFormat="1" applyFont="1" applyFill="1" applyBorder="1" applyAlignment="1" applyProtection="1">
      <alignment horizontal="right" vertical="center"/>
    </xf>
    <xf numFmtId="10" fontId="11" fillId="2" borderId="8" xfId="2" applyNumberFormat="1" applyFont="1" applyFill="1" applyBorder="1" applyAlignment="1" applyProtection="1">
      <alignment horizontal="right" vertical="center"/>
    </xf>
    <xf numFmtId="43" fontId="11" fillId="2" borderId="4" xfId="1" applyFont="1" applyFill="1" applyBorder="1" applyAlignment="1" applyProtection="1">
      <alignment horizontal="right" vertical="center"/>
    </xf>
    <xf numFmtId="43" fontId="11" fillId="2" borderId="5" xfId="1" applyFont="1" applyFill="1" applyBorder="1" applyAlignment="1" applyProtection="1">
      <alignment horizontal="right" vertical="center"/>
    </xf>
    <xf numFmtId="10" fontId="11" fillId="2" borderId="4" xfId="2" applyNumberFormat="1" applyFont="1" applyFill="1" applyBorder="1" applyAlignment="1" applyProtection="1">
      <alignment horizontal="right" vertical="center"/>
    </xf>
    <xf numFmtId="10" fontId="11" fillId="2" borderId="0" xfId="2" applyNumberFormat="1" applyFont="1" applyFill="1" applyBorder="1" applyAlignment="1" applyProtection="1">
      <alignment horizontal="right" vertical="center"/>
    </xf>
    <xf numFmtId="10" fontId="2" fillId="2" borderId="0" xfId="2" applyNumberFormat="1" applyFont="1" applyFill="1" applyAlignment="1" applyProtection="1">
      <alignment vertical="center"/>
    </xf>
    <xf numFmtId="43" fontId="2" fillId="2" borderId="4" xfId="1" applyFont="1" applyFill="1" applyBorder="1" applyAlignment="1" applyProtection="1">
      <alignment horizontal="right" vertical="center"/>
      <protection locked="0"/>
    </xf>
    <xf numFmtId="0" fontId="14" fillId="2" borderId="0" xfId="0" applyFont="1" applyFill="1" applyAlignment="1" applyProtection="1">
      <alignment horizontal="left" vertical="center" wrapText="1"/>
      <protection locked="0"/>
    </xf>
    <xf numFmtId="0" fontId="14" fillId="2" borderId="0" xfId="0" applyFont="1" applyFill="1" applyAlignment="1" applyProtection="1">
      <alignment horizontal="right" vertical="center" wrapText="1"/>
      <protection locked="0"/>
    </xf>
    <xf numFmtId="0" fontId="14" fillId="2" borderId="0" xfId="0" applyFont="1" applyFill="1" applyAlignment="1" applyProtection="1">
      <alignment horizontal="center" vertical="center" wrapText="1"/>
      <protection locked="0"/>
    </xf>
    <xf numFmtId="43" fontId="14" fillId="2" borderId="0" xfId="1" applyFont="1" applyFill="1" applyBorder="1" applyAlignment="1" applyProtection="1">
      <alignment horizontal="right" vertical="center" wrapText="1"/>
      <protection locked="0"/>
    </xf>
    <xf numFmtId="43" fontId="14" fillId="2" borderId="18" xfId="1" applyFont="1" applyFill="1" applyBorder="1" applyAlignment="1" applyProtection="1">
      <alignment horizontal="right" vertical="center"/>
      <protection locked="0"/>
    </xf>
    <xf numFmtId="43" fontId="14" fillId="2" borderId="19" xfId="1" applyFont="1" applyFill="1" applyBorder="1" applyAlignment="1" applyProtection="1">
      <alignment horizontal="right" vertical="center"/>
      <protection locked="0"/>
    </xf>
    <xf numFmtId="43" fontId="14" fillId="4" borderId="21" xfId="1" applyFont="1" applyFill="1" applyBorder="1" applyAlignment="1" applyProtection="1">
      <alignment horizontal="right" vertical="center" wrapText="1"/>
    </xf>
    <xf numFmtId="43" fontId="14" fillId="4" borderId="17" xfId="1" applyFont="1" applyFill="1" applyBorder="1" applyAlignment="1" applyProtection="1">
      <alignment horizontal="right" vertical="center" wrapText="1"/>
    </xf>
    <xf numFmtId="43" fontId="14" fillId="4" borderId="22" xfId="1" applyFont="1" applyFill="1" applyBorder="1" applyAlignment="1" applyProtection="1">
      <alignment horizontal="right" vertical="center" wrapText="1"/>
    </xf>
    <xf numFmtId="43" fontId="12" fillId="2" borderId="0" xfId="1" applyFont="1" applyFill="1" applyBorder="1" applyAlignment="1" applyProtection="1">
      <alignment horizontal="right" vertical="center" wrapText="1"/>
    </xf>
    <xf numFmtId="43" fontId="14" fillId="2" borderId="0" xfId="1" applyFont="1" applyFill="1" applyBorder="1" applyAlignment="1" applyProtection="1">
      <alignment horizontal="right" vertical="center"/>
    </xf>
    <xf numFmtId="43" fontId="14" fillId="4" borderId="20" xfId="1" applyFont="1" applyFill="1" applyBorder="1" applyAlignment="1" applyProtection="1">
      <alignment horizontal="right" vertical="center" wrapText="1"/>
    </xf>
    <xf numFmtId="164" fontId="12" fillId="2" borderId="5" xfId="1" applyNumberFormat="1" applyFont="1" applyFill="1" applyBorder="1" applyAlignment="1" applyProtection="1">
      <alignment horizontal="right" vertical="center" wrapText="1"/>
    </xf>
    <xf numFmtId="43" fontId="12" fillId="2" borderId="3" xfId="1" applyFont="1" applyFill="1" applyBorder="1" applyAlignment="1" applyProtection="1">
      <alignment horizontal="right" vertical="center" wrapText="1"/>
    </xf>
    <xf numFmtId="43" fontId="12" fillId="2" borderId="23" xfId="1" applyFont="1" applyFill="1" applyBorder="1" applyAlignment="1" applyProtection="1">
      <alignment horizontal="right" vertical="center" wrapText="1"/>
    </xf>
    <xf numFmtId="43" fontId="12" fillId="4" borderId="23" xfId="1" applyFont="1" applyFill="1" applyBorder="1" applyAlignment="1" applyProtection="1">
      <alignment horizontal="right" vertical="center" wrapText="1"/>
    </xf>
    <xf numFmtId="43" fontId="12" fillId="2" borderId="5" xfId="1" applyFont="1" applyFill="1" applyBorder="1" applyAlignment="1" applyProtection="1">
      <alignment horizontal="right" vertical="center" wrapText="1"/>
    </xf>
    <xf numFmtId="43" fontId="12" fillId="4" borderId="5" xfId="1" applyFont="1" applyFill="1" applyBorder="1" applyAlignment="1" applyProtection="1">
      <alignment horizontal="right" vertical="center" wrapText="1"/>
    </xf>
    <xf numFmtId="43" fontId="12" fillId="4" borderId="3" xfId="1" applyFont="1" applyFill="1" applyBorder="1" applyAlignment="1" applyProtection="1">
      <alignment horizontal="right" vertical="center" wrapText="1"/>
    </xf>
    <xf numFmtId="43" fontId="12" fillId="4" borderId="0" xfId="1" applyFont="1" applyFill="1" applyBorder="1" applyAlignment="1" applyProtection="1">
      <alignment horizontal="right" vertical="center" wrapText="1"/>
    </xf>
    <xf numFmtId="43" fontId="10" fillId="2" borderId="0" xfId="1" applyFont="1" applyFill="1" applyBorder="1" applyAlignment="1" applyProtection="1">
      <alignment horizontal="right" vertical="center" wrapText="1"/>
    </xf>
    <xf numFmtId="43" fontId="10" fillId="4" borderId="0" xfId="1" applyFont="1" applyFill="1" applyBorder="1" applyAlignment="1" applyProtection="1">
      <alignment horizontal="right" vertical="center" wrapText="1"/>
    </xf>
    <xf numFmtId="43" fontId="12" fillId="5" borderId="0" xfId="1" applyFont="1" applyFill="1" applyBorder="1" applyAlignment="1" applyProtection="1">
      <alignment horizontal="right" vertical="center" wrapText="1"/>
    </xf>
    <xf numFmtId="0" fontId="3" fillId="2" borderId="0" xfId="3" applyFont="1" applyFill="1" applyAlignment="1">
      <alignment horizontal="center" vertical="center" wrapText="1"/>
    </xf>
    <xf numFmtId="0" fontId="4" fillId="2" borderId="0" xfId="3" applyFont="1" applyFill="1"/>
    <xf numFmtId="0" fontId="5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center"/>
    </xf>
    <xf numFmtId="0" fontId="7" fillId="3" borderId="0" xfId="4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9" fillId="2" borderId="0" xfId="3" applyFont="1" applyFill="1"/>
    <xf numFmtId="43" fontId="14" fillId="4" borderId="7" xfId="1" applyFont="1" applyFill="1" applyBorder="1" applyAlignment="1" applyProtection="1">
      <alignment horizontal="right" vertical="center" wrapText="1"/>
      <protection locked="0"/>
    </xf>
    <xf numFmtId="43" fontId="14" fillId="4" borderId="19" xfId="1" applyFont="1" applyFill="1" applyBorder="1" applyAlignment="1" applyProtection="1">
      <alignment horizontal="right" vertical="center"/>
      <protection locked="0"/>
    </xf>
    <xf numFmtId="43" fontId="14" fillId="4" borderId="7" xfId="1" quotePrefix="1" applyFont="1" applyFill="1" applyBorder="1" applyAlignment="1" applyProtection="1">
      <alignment horizontal="right" vertical="center" wrapText="1"/>
      <protection locked="0"/>
    </xf>
    <xf numFmtId="0" fontId="10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1" fontId="14" fillId="2" borderId="0" xfId="0" applyNumberFormat="1" applyFont="1" applyFill="1" applyAlignment="1">
      <alignment horizontal="left" vertical="center" wrapText="1"/>
    </xf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center" vertical="center" wrapText="1"/>
    </xf>
    <xf numFmtId="17" fontId="14" fillId="6" borderId="16" xfId="0" applyNumberFormat="1" applyFont="1" applyFill="1" applyBorder="1" applyAlignment="1">
      <alignment horizontal="center" vertical="center" wrapText="1"/>
    </xf>
    <xf numFmtId="17" fontId="12" fillId="2" borderId="5" xfId="0" applyNumberFormat="1" applyFont="1" applyFill="1" applyBorder="1" applyAlignment="1">
      <alignment horizontal="left" vertical="center" wrapText="1"/>
    </xf>
    <xf numFmtId="17" fontId="12" fillId="2" borderId="5" xfId="0" applyNumberFormat="1" applyFont="1" applyFill="1" applyBorder="1" applyAlignment="1">
      <alignment horizontal="center" vertical="center" wrapText="1"/>
    </xf>
    <xf numFmtId="17" fontId="10" fillId="2" borderId="10" xfId="0" applyNumberFormat="1" applyFont="1" applyFill="1" applyBorder="1" applyAlignment="1">
      <alignment horizontal="right" vertical="center" wrapText="1"/>
    </xf>
    <xf numFmtId="0" fontId="2" fillId="5" borderId="0" xfId="0" applyFont="1" applyFill="1" applyAlignment="1">
      <alignment vertical="center"/>
    </xf>
    <xf numFmtId="17" fontId="10" fillId="2" borderId="0" xfId="0" applyNumberFormat="1" applyFont="1" applyFill="1" applyAlignment="1">
      <alignment horizontal="right" vertical="center" wrapText="1"/>
    </xf>
    <xf numFmtId="17" fontId="10" fillId="2" borderId="0" xfId="0" applyNumberFormat="1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vertical="center"/>
    </xf>
    <xf numFmtId="4" fontId="2" fillId="4" borderId="0" xfId="0" applyNumberFormat="1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4" fillId="6" borderId="0" xfId="0" applyFont="1" applyFill="1" applyAlignment="1">
      <alignment horizontal="left" vertical="center" wrapText="1"/>
    </xf>
    <xf numFmtId="17" fontId="14" fillId="6" borderId="6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center" vertical="center"/>
    </xf>
    <xf numFmtId="49" fontId="11" fillId="2" borderId="5" xfId="0" applyNumberFormat="1" applyFont="1" applyFill="1" applyBorder="1" applyAlignment="1">
      <alignment horizontal="right" vertical="center" wrapText="1"/>
    </xf>
    <xf numFmtId="0" fontId="2" fillId="2" borderId="0" xfId="0" applyFont="1" applyFill="1"/>
    <xf numFmtId="0" fontId="11" fillId="2" borderId="4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10" fillId="2" borderId="2" xfId="0" applyFont="1" applyFill="1" applyBorder="1" applyAlignment="1">
      <alignment vertical="center" wrapText="1"/>
    </xf>
    <xf numFmtId="0" fontId="2" fillId="6" borderId="7" xfId="0" applyFont="1" applyFill="1" applyBorder="1" applyAlignment="1">
      <alignment horizontal="left" wrapText="1"/>
    </xf>
    <xf numFmtId="43" fontId="12" fillId="2" borderId="15" xfId="1" applyFont="1" applyFill="1" applyBorder="1" applyAlignment="1" applyProtection="1">
      <alignment horizontal="right" vertical="center" wrapText="1"/>
    </xf>
    <xf numFmtId="17" fontId="14" fillId="6" borderId="15" xfId="0" applyNumberFormat="1" applyFont="1" applyFill="1" applyBorder="1" applyAlignment="1">
      <alignment horizontal="center" vertical="center" wrapText="1"/>
    </xf>
    <xf numFmtId="43" fontId="12" fillId="2" borderId="14" xfId="1" applyFont="1" applyFill="1" applyBorder="1" applyAlignment="1" applyProtection="1">
      <alignment horizontal="right" vertical="center" wrapText="1"/>
    </xf>
    <xf numFmtId="17" fontId="14" fillId="6" borderId="26" xfId="0" applyNumberFormat="1" applyFont="1" applyFill="1" applyBorder="1" applyAlignment="1">
      <alignment horizontal="center" vertical="center" wrapText="1"/>
    </xf>
    <xf numFmtId="17" fontId="14" fillId="6" borderId="27" xfId="0" applyNumberFormat="1" applyFont="1" applyFill="1" applyBorder="1" applyAlignment="1">
      <alignment horizontal="center" vertical="center" wrapText="1"/>
    </xf>
    <xf numFmtId="17" fontId="14" fillId="6" borderId="8" xfId="0" applyNumberFormat="1" applyFont="1" applyFill="1" applyBorder="1" applyAlignment="1">
      <alignment horizontal="center" vertical="center" wrapText="1"/>
    </xf>
    <xf numFmtId="17" fontId="14" fillId="6" borderId="28" xfId="0" applyNumberFormat="1" applyFont="1" applyFill="1" applyBorder="1" applyAlignment="1">
      <alignment horizontal="center" vertical="center" wrapText="1"/>
    </xf>
    <xf numFmtId="17" fontId="14" fillId="6" borderId="29" xfId="0" applyNumberFormat="1" applyFont="1" applyFill="1" applyBorder="1" applyAlignment="1">
      <alignment horizontal="center" vertical="center" wrapText="1"/>
    </xf>
    <xf numFmtId="17" fontId="14" fillId="6" borderId="30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17" fontId="11" fillId="2" borderId="1" xfId="0" applyNumberFormat="1" applyFont="1" applyFill="1" applyBorder="1" applyAlignment="1">
      <alignment horizontal="center" vertical="center" wrapText="1"/>
    </xf>
    <xf numFmtId="43" fontId="10" fillId="2" borderId="1" xfId="1" applyFont="1" applyFill="1" applyBorder="1" applyAlignment="1" applyProtection="1">
      <alignment horizontal="center" vertical="center" wrapText="1"/>
    </xf>
    <xf numFmtId="17" fontId="11" fillId="2" borderId="24" xfId="0" applyNumberFormat="1" applyFont="1" applyFill="1" applyBorder="1" applyAlignment="1">
      <alignment horizontal="center" vertical="center" wrapText="1"/>
    </xf>
    <xf numFmtId="43" fontId="10" fillId="2" borderId="24" xfId="1" applyFont="1" applyFill="1" applyBorder="1" applyAlignment="1" applyProtection="1">
      <alignment horizontal="center" vertical="center" wrapText="1"/>
    </xf>
    <xf numFmtId="17" fontId="10" fillId="2" borderId="5" xfId="0" applyNumberFormat="1" applyFont="1" applyFill="1" applyBorder="1" applyAlignment="1">
      <alignment horizontal="center" vertical="center" wrapText="1"/>
    </xf>
    <xf numFmtId="43" fontId="10" fillId="2" borderId="5" xfId="1" applyFont="1" applyFill="1" applyBorder="1" applyAlignment="1" applyProtection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17" fontId="11" fillId="2" borderId="25" xfId="0" applyNumberFormat="1" applyFont="1" applyFill="1" applyBorder="1" applyAlignment="1">
      <alignment horizontal="center" vertical="center" wrapText="1"/>
    </xf>
    <xf numFmtId="43" fontId="10" fillId="2" borderId="25" xfId="1" applyFont="1" applyFill="1" applyBorder="1" applyAlignment="1" applyProtection="1">
      <alignment horizontal="center" vertical="center" wrapText="1"/>
    </xf>
    <xf numFmtId="17" fontId="10" fillId="2" borderId="0" xfId="0" applyNumberFormat="1" applyFont="1" applyFill="1" applyAlignment="1">
      <alignment horizontal="center" vertical="center" wrapText="1"/>
    </xf>
    <xf numFmtId="43" fontId="10" fillId="2" borderId="0" xfId="1" applyFont="1" applyFill="1" applyBorder="1" applyAlignment="1" applyProtection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</cellXfs>
  <cellStyles count="5">
    <cellStyle name="Normal" xfId="0" builtinId="0"/>
    <cellStyle name="Normal 10" xfId="4" xr:uid="{00000000-0005-0000-0000-000001000000}"/>
    <cellStyle name="Normal 2" xfId="3" xr:uid="{00000000-0005-0000-0000-000002000000}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A9"/>
  <sheetViews>
    <sheetView workbookViewId="0"/>
  </sheetViews>
  <sheetFormatPr defaultRowHeight="15"/>
  <cols>
    <col min="1" max="1" width="155.140625" style="35" customWidth="1"/>
    <col min="2" max="16384" width="9.140625" style="35"/>
  </cols>
  <sheetData>
    <row r="1" spans="1:1" ht="40.5">
      <c r="A1" s="34" t="s">
        <v>0</v>
      </c>
    </row>
    <row r="2" spans="1:1" ht="20.25">
      <c r="A2" s="36"/>
    </row>
    <row r="3" spans="1:1" ht="18">
      <c r="A3" s="37" t="s">
        <v>1</v>
      </c>
    </row>
    <row r="4" spans="1:1" ht="18">
      <c r="A4" s="38" t="s">
        <v>2</v>
      </c>
    </row>
    <row r="5" spans="1:1" ht="18">
      <c r="A5" s="39"/>
    </row>
    <row r="6" spans="1:1" ht="20.25">
      <c r="A6" s="36"/>
    </row>
    <row r="7" spans="1:1" ht="15.75">
      <c r="A7" s="40" t="s">
        <v>3</v>
      </c>
    </row>
    <row r="9" spans="1:1">
      <c r="A9" s="41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AG18"/>
  <sheetViews>
    <sheetView topLeftCell="A2" workbookViewId="0">
      <selection activeCell="A2" sqref="A2:D2"/>
    </sheetView>
  </sheetViews>
  <sheetFormatPr defaultRowHeight="12.75"/>
  <cols>
    <col min="1" max="1" width="4.42578125" style="46" customWidth="1"/>
    <col min="2" max="2" width="69.7109375" style="46" customWidth="1"/>
    <col min="3" max="3" width="19.140625" style="46" customWidth="1"/>
    <col min="4" max="4" width="22" style="46" customWidth="1"/>
    <col min="5" max="8" width="14.7109375" style="46" customWidth="1"/>
    <col min="9" max="9" width="16" style="46" customWidth="1"/>
    <col min="10" max="15" width="10.140625" style="46" customWidth="1"/>
    <col min="16" max="16" width="10.42578125" style="9" customWidth="1"/>
    <col min="17" max="17" width="9.140625" style="46"/>
    <col min="18" max="18" width="12.85546875" style="46" bestFit="1" customWidth="1"/>
    <col min="19" max="24" width="9.140625" style="46"/>
    <col min="25" max="25" width="30.7109375" style="46" hidden="1" customWidth="1"/>
    <col min="26" max="26" width="18.140625" style="46" hidden="1" customWidth="1"/>
    <col min="27" max="27" width="23.28515625" style="46" hidden="1" customWidth="1"/>
    <col min="28" max="29" width="22.85546875" style="46" hidden="1" customWidth="1"/>
    <col min="30" max="30" width="24.5703125" style="46" hidden="1" customWidth="1"/>
    <col min="31" max="33" width="22.42578125" style="46" hidden="1" customWidth="1"/>
    <col min="34" max="16384" width="9.140625" style="46"/>
  </cols>
  <sheetData>
    <row r="1" spans="1:20" hidden="1"/>
    <row r="2" spans="1:20" ht="30" customHeight="1">
      <c r="A2" s="96" t="str">
        <f>Capa!A1</f>
        <v>Processo de seleção pública para celebração de Contrato de Gestão - Edital SEJUSP nº XX/202X
Anexo III - Estimativa de Custos</v>
      </c>
      <c r="B2" s="96"/>
      <c r="C2" s="96"/>
      <c r="D2" s="96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71"/>
      <c r="R2" s="71"/>
      <c r="S2" s="71"/>
      <c r="T2" s="71"/>
    </row>
    <row r="3" spans="1:20" ht="15.75" customHeight="1" thickBot="1">
      <c r="A3" s="97" t="s">
        <v>4</v>
      </c>
      <c r="B3" s="97"/>
      <c r="C3" s="97"/>
      <c r="D3" s="97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</row>
    <row r="4" spans="1:20" ht="26.25" thickBot="1">
      <c r="A4" s="72" t="s">
        <v>5</v>
      </c>
      <c r="B4" s="73" t="s">
        <v>6</v>
      </c>
      <c r="C4" s="74" t="s">
        <v>7</v>
      </c>
      <c r="D4" s="1" t="s">
        <v>8</v>
      </c>
      <c r="E4" s="75"/>
      <c r="F4" s="75"/>
      <c r="G4" s="75"/>
      <c r="H4" s="75"/>
      <c r="P4" s="46"/>
    </row>
    <row r="5" spans="1:20">
      <c r="A5" s="76">
        <v>1</v>
      </c>
      <c r="B5" s="86" t="s">
        <v>9</v>
      </c>
      <c r="C5" s="2">
        <v>0</v>
      </c>
      <c r="D5" s="4">
        <f t="shared" ref="D5:D14" si="0">IF(C6=0,0,C4/$C$15)</f>
        <v>0</v>
      </c>
      <c r="P5" s="46"/>
    </row>
    <row r="6" spans="1:20">
      <c r="A6" s="76">
        <v>2</v>
      </c>
      <c r="B6" s="86" t="s">
        <v>10</v>
      </c>
      <c r="C6" s="2">
        <v>0</v>
      </c>
      <c r="D6" s="4">
        <f t="shared" si="0"/>
        <v>0</v>
      </c>
      <c r="P6" s="46"/>
    </row>
    <row r="7" spans="1:20">
      <c r="A7" s="76">
        <v>3</v>
      </c>
      <c r="B7" s="86" t="s">
        <v>11</v>
      </c>
      <c r="C7" s="2">
        <v>0</v>
      </c>
      <c r="D7" s="4">
        <f t="shared" si="0"/>
        <v>0</v>
      </c>
      <c r="E7" s="3"/>
      <c r="P7" s="46"/>
    </row>
    <row r="8" spans="1:20">
      <c r="A8" s="76">
        <v>4</v>
      </c>
      <c r="B8" s="86" t="s">
        <v>12</v>
      </c>
      <c r="C8" s="2">
        <v>0</v>
      </c>
      <c r="D8" s="4">
        <f t="shared" si="0"/>
        <v>0</v>
      </c>
      <c r="P8" s="46"/>
    </row>
    <row r="9" spans="1:20">
      <c r="A9" s="76">
        <v>5</v>
      </c>
      <c r="B9" s="86" t="s">
        <v>13</v>
      </c>
      <c r="C9" s="2">
        <v>0</v>
      </c>
      <c r="D9" s="4">
        <f t="shared" si="0"/>
        <v>0</v>
      </c>
      <c r="P9" s="46"/>
    </row>
    <row r="10" spans="1:20">
      <c r="A10" s="76">
        <v>6</v>
      </c>
      <c r="B10" s="86" t="s">
        <v>14</v>
      </c>
      <c r="C10" s="2">
        <v>0</v>
      </c>
      <c r="D10" s="4">
        <f t="shared" si="0"/>
        <v>0</v>
      </c>
      <c r="P10" s="46"/>
    </row>
    <row r="11" spans="1:20">
      <c r="A11" s="76">
        <v>7</v>
      </c>
      <c r="B11" s="86" t="s">
        <v>15</v>
      </c>
      <c r="C11" s="2">
        <v>0</v>
      </c>
      <c r="D11" s="4">
        <f t="shared" si="0"/>
        <v>0</v>
      </c>
      <c r="P11" s="46"/>
    </row>
    <row r="12" spans="1:20">
      <c r="A12" s="76">
        <v>8</v>
      </c>
      <c r="B12" s="86" t="s">
        <v>16</v>
      </c>
      <c r="C12" s="2">
        <v>0</v>
      </c>
      <c r="D12" s="4">
        <f t="shared" si="0"/>
        <v>0</v>
      </c>
      <c r="P12" s="46"/>
    </row>
    <row r="13" spans="1:20">
      <c r="A13" s="76">
        <v>9</v>
      </c>
      <c r="B13" s="86"/>
      <c r="C13" s="2">
        <v>0</v>
      </c>
      <c r="D13" s="4">
        <f t="shared" si="0"/>
        <v>0</v>
      </c>
      <c r="P13" s="46"/>
    </row>
    <row r="14" spans="1:20" ht="13.5" thickBot="1">
      <c r="A14" s="76">
        <v>10</v>
      </c>
      <c r="B14" s="77"/>
      <c r="C14" s="2">
        <v>0</v>
      </c>
      <c r="D14" s="4">
        <f t="shared" si="0"/>
        <v>0</v>
      </c>
      <c r="P14" s="46"/>
    </row>
    <row r="15" spans="1:20" ht="13.5" thickBot="1">
      <c r="A15" s="78"/>
      <c r="B15" s="79" t="s">
        <v>17</v>
      </c>
      <c r="C15" s="6">
        <f>SUM(C5:C14)</f>
        <v>0</v>
      </c>
      <c r="D15" s="7">
        <f>SUM(D5:D14)</f>
        <v>0</v>
      </c>
      <c r="P15" s="46"/>
    </row>
    <row r="16" spans="1:20" ht="13.5" thickBot="1">
      <c r="N16" s="8"/>
      <c r="O16" s="8"/>
      <c r="P16" s="8"/>
    </row>
    <row r="17" spans="1:16" ht="13.5" thickBot="1">
      <c r="A17" s="80"/>
      <c r="B17" s="73" t="s">
        <v>18</v>
      </c>
      <c r="C17" s="74" t="s">
        <v>19</v>
      </c>
      <c r="D17" s="81" t="s">
        <v>20</v>
      </c>
      <c r="K17" s="9"/>
      <c r="P17" s="46"/>
    </row>
    <row r="18" spans="1:16" ht="13.5" thickBot="1">
      <c r="A18" s="80"/>
      <c r="B18" s="82" t="s">
        <v>21</v>
      </c>
      <c r="C18" s="10">
        <v>0</v>
      </c>
      <c r="D18" s="5">
        <f>SUM(C18:C18)</f>
        <v>0</v>
      </c>
      <c r="K18" s="9"/>
      <c r="P18" s="46"/>
    </row>
  </sheetData>
  <mergeCells count="2">
    <mergeCell ref="A2:D2"/>
    <mergeCell ref="A3:D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Q30"/>
  <sheetViews>
    <sheetView topLeftCell="A4" workbookViewId="0">
      <selection activeCell="E6" sqref="E6:F22"/>
    </sheetView>
  </sheetViews>
  <sheetFormatPr defaultColWidth="17" defaultRowHeight="12.75"/>
  <cols>
    <col min="1" max="1" width="6.7109375" style="46" customWidth="1"/>
    <col min="2" max="2" width="26" style="46" customWidth="1"/>
    <col min="3" max="3" width="13.5703125" style="46" customWidth="1"/>
    <col min="4" max="4" width="8.5703125" style="60" customWidth="1"/>
    <col min="5" max="6" width="8.7109375" style="46" customWidth="1"/>
    <col min="7" max="7" width="11.42578125" style="61" bestFit="1" customWidth="1"/>
    <col min="8" max="8" width="10.140625" style="62" hidden="1" customWidth="1"/>
    <col min="9" max="10" width="15.7109375" style="46" customWidth="1"/>
    <col min="11" max="12" width="15.7109375" style="63" hidden="1" customWidth="1"/>
    <col min="13" max="13" width="15.7109375" style="46" customWidth="1"/>
    <col min="14" max="15" width="0" style="63" hidden="1" customWidth="1"/>
    <col min="16" max="16384" width="17" style="46"/>
  </cols>
  <sheetData>
    <row r="1" spans="1:17" ht="27.75" customHeight="1">
      <c r="A1" s="96" t="str">
        <f>Capa!A1</f>
        <v>Processo de seleção pública para celebração de Contrato de Gestão - Edital SEJUSP nº XX/202X
Anexo III - Estimativa de Custos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7" ht="15" customHeight="1">
      <c r="A2" s="96" t="s">
        <v>22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7" ht="15.75" customHeight="1" thickBot="1">
      <c r="A3" s="97" t="s">
        <v>23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7" s="47" customFormat="1" ht="33" customHeight="1">
      <c r="A4" s="98" t="s">
        <v>5</v>
      </c>
      <c r="B4" s="98" t="s">
        <v>24</v>
      </c>
      <c r="C4" s="98" t="s">
        <v>25</v>
      </c>
      <c r="D4" s="100" t="s">
        <v>26</v>
      </c>
      <c r="E4" s="102" t="s">
        <v>27</v>
      </c>
      <c r="F4" s="100" t="s">
        <v>28</v>
      </c>
      <c r="G4" s="104" t="s">
        <v>29</v>
      </c>
      <c r="H4" s="113" t="s">
        <v>30</v>
      </c>
      <c r="I4" s="115" t="s">
        <v>31</v>
      </c>
      <c r="J4" s="116"/>
      <c r="K4" s="116"/>
      <c r="L4" s="116"/>
      <c r="M4" s="116"/>
      <c r="N4" s="98"/>
      <c r="O4" s="100"/>
      <c r="P4" s="102" t="s">
        <v>32</v>
      </c>
      <c r="Q4" s="65"/>
    </row>
    <row r="5" spans="1:17" s="47" customFormat="1" ht="23.25" thickBot="1">
      <c r="A5" s="99"/>
      <c r="B5" s="99"/>
      <c r="C5" s="99"/>
      <c r="D5" s="101"/>
      <c r="E5" s="103"/>
      <c r="F5" s="101"/>
      <c r="G5" s="105"/>
      <c r="H5" s="114"/>
      <c r="I5" s="49" t="s">
        <v>33</v>
      </c>
      <c r="J5" s="48" t="s">
        <v>34</v>
      </c>
      <c r="K5" s="66"/>
      <c r="L5" s="66"/>
      <c r="M5" s="48" t="s">
        <v>35</v>
      </c>
      <c r="N5" s="66" t="s">
        <v>36</v>
      </c>
      <c r="O5" s="67" t="s">
        <v>37</v>
      </c>
      <c r="P5" s="103"/>
      <c r="Q5" s="68"/>
    </row>
    <row r="6" spans="1:17">
      <c r="A6" s="50">
        <v>1</v>
      </c>
      <c r="B6" s="69" t="s">
        <v>38</v>
      </c>
      <c r="C6" s="51">
        <v>1</v>
      </c>
      <c r="D6" s="52">
        <v>44</v>
      </c>
      <c r="E6" s="53">
        <v>45962</v>
      </c>
      <c r="F6" s="70">
        <v>11232</v>
      </c>
      <c r="G6" s="14"/>
      <c r="H6" s="44">
        <f>60*G6*C6</f>
        <v>0</v>
      </c>
      <c r="I6" s="15"/>
      <c r="J6" s="16"/>
      <c r="K6" s="43"/>
      <c r="L6" s="43"/>
      <c r="M6" s="16"/>
      <c r="N6" s="19" t="e">
        <f>#REF!*(1+#REF!)</f>
        <v>#REF!</v>
      </c>
      <c r="O6" s="18">
        <f>IF(AND(ISNUMBER(#REF!),ISNUMBER(#REF!)),$C6*N6*(F6-#REF!+1),
0)</f>
        <v>0</v>
      </c>
      <c r="P6" s="20">
        <f>H6</f>
        <v>0</v>
      </c>
      <c r="Q6" s="21"/>
    </row>
    <row r="7" spans="1:17" ht="22.5">
      <c r="A7" s="50">
        <v>2</v>
      </c>
      <c r="B7" s="69" t="s">
        <v>39</v>
      </c>
      <c r="C7" s="51">
        <v>1</v>
      </c>
      <c r="D7" s="52">
        <v>44</v>
      </c>
      <c r="E7" s="53">
        <v>45962</v>
      </c>
      <c r="F7" s="70">
        <v>11232</v>
      </c>
      <c r="G7" s="14"/>
      <c r="H7" s="44">
        <f t="shared" ref="H7:H22" si="0">60*G7*C7</f>
        <v>0</v>
      </c>
      <c r="I7" s="15"/>
      <c r="J7" s="16"/>
      <c r="K7" s="43"/>
      <c r="L7" s="43"/>
      <c r="M7" s="16"/>
      <c r="N7" s="22" t="e">
        <f>#REF!*(1+#REF!)</f>
        <v>#REF!</v>
      </c>
      <c r="O7" s="17">
        <f>IF(AND(ISNUMBER(#REF!),ISNUMBER(#REF!)),$C7*N7*(F7-#REF!+1),
0)</f>
        <v>0</v>
      </c>
      <c r="P7" s="20">
        <f t="shared" ref="P7:P22" si="1">H7</f>
        <v>0</v>
      </c>
      <c r="Q7" s="21"/>
    </row>
    <row r="8" spans="1:17">
      <c r="A8" s="50">
        <v>3</v>
      </c>
      <c r="B8" s="69" t="s">
        <v>40</v>
      </c>
      <c r="C8" s="51">
        <v>2</v>
      </c>
      <c r="D8" s="52">
        <v>30</v>
      </c>
      <c r="E8" s="53">
        <v>45962</v>
      </c>
      <c r="F8" s="70">
        <v>11232</v>
      </c>
      <c r="G8" s="14"/>
      <c r="H8" s="44">
        <f t="shared" si="0"/>
        <v>0</v>
      </c>
      <c r="I8" s="15"/>
      <c r="J8" s="16"/>
      <c r="K8" s="43"/>
      <c r="L8" s="43"/>
      <c r="M8" s="16"/>
      <c r="N8" s="22" t="e">
        <f>#REF!*(1+#REF!)</f>
        <v>#REF!</v>
      </c>
      <c r="O8" s="17">
        <f>IF(AND(ISNUMBER(#REF!),ISNUMBER(#REF!)),$C8*N8*(F8-#REF!+1),
0)</f>
        <v>0</v>
      </c>
      <c r="P8" s="20">
        <f t="shared" si="1"/>
        <v>0</v>
      </c>
      <c r="Q8" s="21"/>
    </row>
    <row r="9" spans="1:17">
      <c r="A9" s="50">
        <v>4</v>
      </c>
      <c r="B9" s="69" t="s">
        <v>41</v>
      </c>
      <c r="C9" s="51">
        <v>2</v>
      </c>
      <c r="D9" s="52">
        <v>44</v>
      </c>
      <c r="E9" s="53">
        <v>45962</v>
      </c>
      <c r="F9" s="70">
        <v>11232</v>
      </c>
      <c r="G9" s="14"/>
      <c r="H9" s="44">
        <f t="shared" si="0"/>
        <v>0</v>
      </c>
      <c r="I9" s="15"/>
      <c r="J9" s="16"/>
      <c r="K9" s="43"/>
      <c r="L9" s="43"/>
      <c r="M9" s="16"/>
      <c r="N9" s="22" t="e">
        <f>#REF!*(1+#REF!)</f>
        <v>#REF!</v>
      </c>
      <c r="O9" s="17">
        <f>IF(AND(ISNUMBER(#REF!),ISNUMBER(#REF!)),$C9*N9*(F9-#REF!+1),
0)</f>
        <v>0</v>
      </c>
      <c r="P9" s="20">
        <f t="shared" si="1"/>
        <v>0</v>
      </c>
      <c r="Q9" s="21"/>
    </row>
    <row r="10" spans="1:17">
      <c r="A10" s="50">
        <v>5</v>
      </c>
      <c r="B10" s="69" t="s">
        <v>42</v>
      </c>
      <c r="C10" s="51">
        <v>1</v>
      </c>
      <c r="D10" s="52">
        <v>44</v>
      </c>
      <c r="E10" s="53">
        <v>45962</v>
      </c>
      <c r="F10" s="70">
        <v>11232</v>
      </c>
      <c r="G10" s="14"/>
      <c r="H10" s="44">
        <f t="shared" si="0"/>
        <v>0</v>
      </c>
      <c r="I10" s="15"/>
      <c r="J10" s="16"/>
      <c r="K10" s="43"/>
      <c r="L10" s="43"/>
      <c r="M10" s="16"/>
      <c r="N10" s="22" t="e">
        <f>#REF!*(1+#REF!)</f>
        <v>#REF!</v>
      </c>
      <c r="O10" s="17">
        <f>IF(AND(ISNUMBER(#REF!),ISNUMBER(#REF!)),$C10*N10*(F10-#REF!+1),
0)</f>
        <v>0</v>
      </c>
      <c r="P10" s="20">
        <f t="shared" si="1"/>
        <v>0</v>
      </c>
      <c r="Q10" s="21"/>
    </row>
    <row r="11" spans="1:17">
      <c r="A11" s="50">
        <v>6</v>
      </c>
      <c r="B11" s="69" t="s">
        <v>43</v>
      </c>
      <c r="C11" s="51">
        <v>2</v>
      </c>
      <c r="D11" s="52">
        <v>44</v>
      </c>
      <c r="E11" s="53">
        <v>45962</v>
      </c>
      <c r="F11" s="70">
        <v>11232</v>
      </c>
      <c r="G11" s="14"/>
      <c r="H11" s="44">
        <f t="shared" si="0"/>
        <v>0</v>
      </c>
      <c r="I11" s="15"/>
      <c r="J11" s="16"/>
      <c r="K11" s="43"/>
      <c r="L11" s="43"/>
      <c r="M11" s="16"/>
      <c r="N11" s="22" t="e">
        <f>#REF!*(1+#REF!)</f>
        <v>#REF!</v>
      </c>
      <c r="O11" s="17">
        <f>IF(AND(ISNUMBER(#REF!),ISNUMBER(#REF!)),$C11*N11*(F11-#REF!+1),
0)</f>
        <v>0</v>
      </c>
      <c r="P11" s="20">
        <f t="shared" si="1"/>
        <v>0</v>
      </c>
      <c r="Q11" s="21"/>
    </row>
    <row r="12" spans="1:17">
      <c r="A12" s="50">
        <v>7</v>
      </c>
      <c r="B12" s="69" t="s">
        <v>44</v>
      </c>
      <c r="C12" s="51">
        <v>1</v>
      </c>
      <c r="D12" s="52">
        <v>44</v>
      </c>
      <c r="E12" s="53">
        <v>45962</v>
      </c>
      <c r="F12" s="70">
        <v>11232</v>
      </c>
      <c r="G12" s="14"/>
      <c r="H12" s="44">
        <f t="shared" si="0"/>
        <v>0</v>
      </c>
      <c r="I12" s="15"/>
      <c r="J12" s="16"/>
      <c r="K12" s="43"/>
      <c r="L12" s="43"/>
      <c r="M12" s="16"/>
      <c r="N12" s="22" t="e">
        <f>#REF!*(1+#REF!)</f>
        <v>#REF!</v>
      </c>
      <c r="O12" s="17">
        <f>IF(AND(ISNUMBER(#REF!),ISNUMBER(#REF!)),$C12*N12*(F12-#REF!+1),
0)</f>
        <v>0</v>
      </c>
      <c r="P12" s="20">
        <f t="shared" si="1"/>
        <v>0</v>
      </c>
      <c r="Q12" s="21"/>
    </row>
    <row r="13" spans="1:17">
      <c r="A13" s="50">
        <v>8</v>
      </c>
      <c r="B13" s="69" t="s">
        <v>45</v>
      </c>
      <c r="C13" s="51">
        <v>1</v>
      </c>
      <c r="D13" s="52">
        <v>44</v>
      </c>
      <c r="E13" s="53">
        <v>45962</v>
      </c>
      <c r="F13" s="70">
        <v>11232</v>
      </c>
      <c r="G13" s="14"/>
      <c r="H13" s="44">
        <f t="shared" si="0"/>
        <v>0</v>
      </c>
      <c r="I13" s="15"/>
      <c r="J13" s="16"/>
      <c r="K13" s="43"/>
      <c r="L13" s="43"/>
      <c r="M13" s="16"/>
      <c r="N13" s="22" t="e">
        <f>#REF!*(1+#REF!)</f>
        <v>#REF!</v>
      </c>
      <c r="O13" s="17">
        <f>IF(AND(ISNUMBER(#REF!),ISNUMBER(#REF!)),$C13*N13*(F13-#REF!+1),
0)</f>
        <v>0</v>
      </c>
      <c r="P13" s="20">
        <f t="shared" si="1"/>
        <v>0</v>
      </c>
      <c r="Q13" s="21"/>
    </row>
    <row r="14" spans="1:17">
      <c r="A14" s="50">
        <v>9</v>
      </c>
      <c r="B14" s="69" t="s">
        <v>46</v>
      </c>
      <c r="C14" s="51">
        <v>1</v>
      </c>
      <c r="D14" s="52">
        <v>24</v>
      </c>
      <c r="E14" s="53">
        <v>45962</v>
      </c>
      <c r="F14" s="70">
        <v>11232</v>
      </c>
      <c r="G14" s="14"/>
      <c r="H14" s="44">
        <f t="shared" si="0"/>
        <v>0</v>
      </c>
      <c r="I14" s="15"/>
      <c r="J14" s="16"/>
      <c r="K14" s="43"/>
      <c r="L14" s="43"/>
      <c r="M14" s="16"/>
      <c r="N14" s="22" t="e">
        <f>#REF!*(1+#REF!)</f>
        <v>#REF!</v>
      </c>
      <c r="O14" s="17">
        <f>IF(AND(ISNUMBER(#REF!),ISNUMBER(#REF!)),$C14*N14*(F14-#REF!+1),
0)</f>
        <v>0</v>
      </c>
      <c r="P14" s="20">
        <f t="shared" si="1"/>
        <v>0</v>
      </c>
      <c r="Q14" s="21"/>
    </row>
    <row r="15" spans="1:17">
      <c r="A15" s="50">
        <v>10</v>
      </c>
      <c r="B15" s="69" t="s">
        <v>47</v>
      </c>
      <c r="C15" s="51">
        <v>1</v>
      </c>
      <c r="D15" s="52">
        <v>24</v>
      </c>
      <c r="E15" s="53">
        <v>45962</v>
      </c>
      <c r="F15" s="70">
        <v>11232</v>
      </c>
      <c r="G15" s="14"/>
      <c r="H15" s="44">
        <f t="shared" si="0"/>
        <v>0</v>
      </c>
      <c r="I15" s="15"/>
      <c r="J15" s="16"/>
      <c r="K15" s="43"/>
      <c r="L15" s="43"/>
      <c r="M15" s="16"/>
      <c r="N15" s="22" t="e">
        <f>#REF!*(1+#REF!)</f>
        <v>#REF!</v>
      </c>
      <c r="O15" s="17">
        <f>IF(AND(ISNUMBER(#REF!),ISNUMBER(#REF!)),$C15*N15*(F15-#REF!+1),
0)</f>
        <v>0</v>
      </c>
      <c r="P15" s="20">
        <f t="shared" si="1"/>
        <v>0</v>
      </c>
      <c r="Q15" s="21"/>
    </row>
    <row r="16" spans="1:17">
      <c r="A16" s="50">
        <v>11</v>
      </c>
      <c r="B16" s="69" t="s">
        <v>48</v>
      </c>
      <c r="C16" s="51">
        <v>1</v>
      </c>
      <c r="D16" s="52">
        <v>44</v>
      </c>
      <c r="E16" s="53">
        <v>45962</v>
      </c>
      <c r="F16" s="70">
        <v>11232</v>
      </c>
      <c r="G16" s="14"/>
      <c r="H16" s="44">
        <f t="shared" si="0"/>
        <v>0</v>
      </c>
      <c r="I16" s="15"/>
      <c r="J16" s="16"/>
      <c r="K16" s="43"/>
      <c r="L16" s="43"/>
      <c r="M16" s="16"/>
      <c r="N16" s="22" t="e">
        <f>#REF!*(1+#REF!)</f>
        <v>#REF!</v>
      </c>
      <c r="O16" s="17">
        <f>IF(AND(ISNUMBER(#REF!),ISNUMBER(#REF!)),$C16*N16*(F16-#REF!+1),
0)</f>
        <v>0</v>
      </c>
      <c r="P16" s="20">
        <f t="shared" si="1"/>
        <v>0</v>
      </c>
      <c r="Q16" s="21"/>
    </row>
    <row r="17" spans="1:17">
      <c r="A17" s="50">
        <v>12</v>
      </c>
      <c r="B17" s="69" t="s">
        <v>49</v>
      </c>
      <c r="C17" s="51">
        <v>1</v>
      </c>
      <c r="D17" s="52">
        <v>44</v>
      </c>
      <c r="E17" s="53">
        <v>45962</v>
      </c>
      <c r="F17" s="70">
        <v>11232</v>
      </c>
      <c r="G17" s="14"/>
      <c r="H17" s="44">
        <f t="shared" si="0"/>
        <v>0</v>
      </c>
      <c r="I17" s="15"/>
      <c r="J17" s="16"/>
      <c r="K17" s="43"/>
      <c r="L17" s="43"/>
      <c r="M17" s="16"/>
      <c r="N17" s="22" t="e">
        <f>#REF!*(1+#REF!)</f>
        <v>#REF!</v>
      </c>
      <c r="O17" s="17">
        <f>IF(AND(ISNUMBER(#REF!),ISNUMBER(#REF!)),$C17*N17*(F17-#REF!+1),
0)</f>
        <v>0</v>
      </c>
      <c r="P17" s="20">
        <f t="shared" si="1"/>
        <v>0</v>
      </c>
      <c r="Q17" s="21"/>
    </row>
    <row r="18" spans="1:17">
      <c r="A18" s="50">
        <v>13</v>
      </c>
      <c r="B18" s="69" t="s">
        <v>50</v>
      </c>
      <c r="C18" s="51">
        <v>2</v>
      </c>
      <c r="D18" s="52">
        <v>44</v>
      </c>
      <c r="E18" s="53">
        <v>45962</v>
      </c>
      <c r="F18" s="70">
        <v>11232</v>
      </c>
      <c r="G18" s="14"/>
      <c r="H18" s="44">
        <f t="shared" si="0"/>
        <v>0</v>
      </c>
      <c r="I18" s="15"/>
      <c r="J18" s="16"/>
      <c r="K18" s="43"/>
      <c r="L18" s="43"/>
      <c r="M18" s="16"/>
      <c r="N18" s="22" t="e">
        <f>#REF!*(1+#REF!)</f>
        <v>#REF!</v>
      </c>
      <c r="O18" s="17">
        <f>IF(AND(ISNUMBER(#REF!),ISNUMBER(#REF!)),$C18*N18*(F18-#REF!+1),
0)</f>
        <v>0</v>
      </c>
      <c r="P18" s="20">
        <f t="shared" si="1"/>
        <v>0</v>
      </c>
      <c r="Q18" s="21"/>
    </row>
    <row r="19" spans="1:17">
      <c r="A19" s="50">
        <v>14</v>
      </c>
      <c r="B19" s="69" t="s">
        <v>51</v>
      </c>
      <c r="C19" s="51">
        <v>1</v>
      </c>
      <c r="D19" s="52">
        <v>44</v>
      </c>
      <c r="E19" s="53">
        <v>45962</v>
      </c>
      <c r="F19" s="70">
        <v>11232</v>
      </c>
      <c r="G19" s="14"/>
      <c r="H19" s="44">
        <f t="shared" si="0"/>
        <v>0</v>
      </c>
      <c r="I19" s="15"/>
      <c r="J19" s="16"/>
      <c r="K19" s="43"/>
      <c r="L19" s="43"/>
      <c r="M19" s="16"/>
      <c r="N19" s="22" t="e">
        <f>#REF!*(1+#REF!)</f>
        <v>#REF!</v>
      </c>
      <c r="O19" s="17">
        <f>IF(AND(ISNUMBER(#REF!),ISNUMBER(#REF!)),$C19*N19*(F19-#REF!+1),
0)</f>
        <v>0</v>
      </c>
      <c r="P19" s="20">
        <f t="shared" si="1"/>
        <v>0</v>
      </c>
      <c r="Q19" s="21"/>
    </row>
    <row r="20" spans="1:17">
      <c r="A20" s="50">
        <v>15</v>
      </c>
      <c r="B20" s="69" t="s">
        <v>52</v>
      </c>
      <c r="C20" s="51">
        <v>10</v>
      </c>
      <c r="D20" s="52">
        <v>44</v>
      </c>
      <c r="E20" s="53">
        <v>45962</v>
      </c>
      <c r="F20" s="70">
        <v>11232</v>
      </c>
      <c r="G20" s="14"/>
      <c r="H20" s="44">
        <f t="shared" si="0"/>
        <v>0</v>
      </c>
      <c r="I20" s="15"/>
      <c r="J20" s="16"/>
      <c r="K20" s="43"/>
      <c r="L20" s="43"/>
      <c r="M20" s="16"/>
      <c r="N20" s="22" t="e">
        <f>#REF!*(1+#REF!)</f>
        <v>#REF!</v>
      </c>
      <c r="O20" s="17">
        <f>IF(AND(ISNUMBER(#REF!),ISNUMBER(#REF!)),$C20*N20*(F20-#REF!+1),
0)</f>
        <v>0</v>
      </c>
      <c r="P20" s="20">
        <f t="shared" si="1"/>
        <v>0</v>
      </c>
      <c r="Q20" s="21"/>
    </row>
    <row r="21" spans="1:17">
      <c r="A21" s="50">
        <v>16</v>
      </c>
      <c r="B21" s="69" t="s">
        <v>53</v>
      </c>
      <c r="C21" s="51">
        <v>1</v>
      </c>
      <c r="D21" s="52">
        <v>44</v>
      </c>
      <c r="E21" s="53">
        <v>45962</v>
      </c>
      <c r="F21" s="70">
        <v>11232</v>
      </c>
      <c r="G21" s="14"/>
      <c r="H21" s="44">
        <f t="shared" si="0"/>
        <v>0</v>
      </c>
      <c r="I21" s="15"/>
      <c r="J21" s="16"/>
      <c r="K21" s="43"/>
      <c r="L21" s="43"/>
      <c r="M21" s="16"/>
      <c r="N21" s="22" t="e">
        <f>#REF!*(1+#REF!)</f>
        <v>#REF!</v>
      </c>
      <c r="O21" s="17">
        <f>IF(AND(ISNUMBER(#REF!),ISNUMBER(#REF!)),$C21*N21*(F21-#REF!+1),
0)</f>
        <v>0</v>
      </c>
      <c r="P21" s="20">
        <f t="shared" si="1"/>
        <v>0</v>
      </c>
      <c r="Q21" s="21"/>
    </row>
    <row r="22" spans="1:17" ht="13.5" thickBot="1">
      <c r="A22" s="50">
        <v>17</v>
      </c>
      <c r="B22" s="69" t="s">
        <v>54</v>
      </c>
      <c r="C22" s="51">
        <v>2</v>
      </c>
      <c r="D22" s="52">
        <v>44</v>
      </c>
      <c r="E22" s="88">
        <v>45962</v>
      </c>
      <c r="F22" s="70">
        <v>11232</v>
      </c>
      <c r="G22" s="14"/>
      <c r="H22" s="44">
        <f t="shared" si="0"/>
        <v>0</v>
      </c>
      <c r="I22" s="15"/>
      <c r="J22" s="16"/>
      <c r="K22" s="43"/>
      <c r="L22" s="43"/>
      <c r="M22" s="16"/>
      <c r="N22" s="22" t="e">
        <f>#REF!*(1+#REF!)</f>
        <v>#REF!</v>
      </c>
      <c r="O22" s="17">
        <f>IF(AND(ISNUMBER(#REF!),ISNUMBER(#REF!)),$C22*N22*(F22-#REF!+1),
0)</f>
        <v>0</v>
      </c>
      <c r="P22" s="20">
        <f t="shared" si="1"/>
        <v>0</v>
      </c>
      <c r="Q22" s="21"/>
    </row>
    <row r="23" spans="1:17" ht="13.5" thickBot="1">
      <c r="A23" s="54" t="s">
        <v>55</v>
      </c>
      <c r="B23" s="54"/>
      <c r="C23" s="23">
        <f>SUM(C6:C22)</f>
        <v>31</v>
      </c>
      <c r="D23" s="55"/>
      <c r="E23" s="87"/>
      <c r="F23" s="24"/>
      <c r="G23" s="25">
        <f>SUM(G6:G22)</f>
        <v>0</v>
      </c>
      <c r="H23" s="26">
        <f>SUM(H6:H22)</f>
        <v>0</v>
      </c>
      <c r="I23" s="27"/>
      <c r="J23" s="27"/>
      <c r="K23" s="28"/>
      <c r="L23" s="28"/>
      <c r="M23" s="27"/>
      <c r="N23" s="28"/>
      <c r="O23" s="29">
        <f>SUM(O6:O22)</f>
        <v>0</v>
      </c>
      <c r="P23" s="27">
        <f>SUM(P6:P22)</f>
        <v>0</v>
      </c>
      <c r="Q23" s="20"/>
    </row>
    <row r="24" spans="1:17" ht="29.25" customHeight="1">
      <c r="A24" s="56"/>
      <c r="B24" s="56"/>
      <c r="C24" s="56"/>
      <c r="D24" s="56"/>
      <c r="E24" s="56"/>
      <c r="F24" s="56"/>
      <c r="G24" s="31"/>
      <c r="H24" s="32"/>
      <c r="I24" s="20"/>
      <c r="J24" s="20"/>
      <c r="K24" s="30"/>
      <c r="L24" s="30"/>
      <c r="M24" s="20"/>
      <c r="N24" s="57"/>
      <c r="O24" s="57"/>
    </row>
    <row r="25" spans="1:17" ht="29.25" customHeight="1">
      <c r="A25" s="58"/>
      <c r="B25" s="58"/>
      <c r="C25" s="107" t="s">
        <v>56</v>
      </c>
      <c r="D25" s="107"/>
      <c r="E25" s="107"/>
      <c r="F25" s="107"/>
      <c r="G25" s="108">
        <f>P23</f>
        <v>0</v>
      </c>
      <c r="H25" s="108"/>
      <c r="I25" s="108"/>
      <c r="J25" s="20"/>
      <c r="K25" s="30"/>
      <c r="L25" s="30"/>
      <c r="M25" s="20"/>
      <c r="N25" s="57"/>
      <c r="O25" s="57"/>
    </row>
    <row r="26" spans="1:17" ht="29.25" customHeight="1" thickBot="1">
      <c r="A26" s="58"/>
      <c r="B26" s="58"/>
      <c r="C26" s="109" t="s">
        <v>57</v>
      </c>
      <c r="D26" s="109"/>
      <c r="E26" s="109"/>
      <c r="F26" s="109"/>
      <c r="G26" s="110">
        <f>'RH (cargos adicionais)'!G28</f>
        <v>0</v>
      </c>
      <c r="H26" s="110"/>
      <c r="I26" s="110"/>
      <c r="J26" s="20"/>
      <c r="K26" s="30"/>
      <c r="L26" s="30"/>
      <c r="M26" s="20"/>
      <c r="N26" s="57"/>
      <c r="O26" s="57"/>
    </row>
    <row r="27" spans="1:17" ht="32.25" customHeight="1" thickBot="1">
      <c r="A27" s="59"/>
      <c r="B27" s="59"/>
      <c r="C27" s="111" t="s">
        <v>58</v>
      </c>
      <c r="D27" s="111"/>
      <c r="E27" s="111"/>
      <c r="F27" s="111"/>
      <c r="G27" s="112">
        <f>SUM(G25:I26)</f>
        <v>0</v>
      </c>
      <c r="H27" s="112"/>
      <c r="I27" s="112"/>
      <c r="J27" s="20"/>
      <c r="K27" s="30"/>
      <c r="L27" s="30"/>
      <c r="M27" s="20"/>
      <c r="N27" s="57"/>
      <c r="O27" s="57"/>
    </row>
    <row r="28" spans="1:17" ht="12.75" customHeight="1">
      <c r="N28" s="57"/>
      <c r="O28" s="57"/>
    </row>
    <row r="29" spans="1:17" ht="30.75" customHeight="1">
      <c r="A29" s="64" t="s">
        <v>59</v>
      </c>
      <c r="N29" s="57"/>
      <c r="O29" s="57"/>
    </row>
    <row r="30" spans="1:17" ht="47.25" customHeight="1">
      <c r="A30" s="106" t="s">
        <v>60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46"/>
      <c r="O30" s="46"/>
    </row>
  </sheetData>
  <mergeCells count="21">
    <mergeCell ref="A30:M30"/>
    <mergeCell ref="A1:P1"/>
    <mergeCell ref="A2:P2"/>
    <mergeCell ref="A3:P3"/>
    <mergeCell ref="C25:F25"/>
    <mergeCell ref="G25:I25"/>
    <mergeCell ref="C26:F26"/>
    <mergeCell ref="G26:I26"/>
    <mergeCell ref="C27:F27"/>
    <mergeCell ref="G27:I27"/>
    <mergeCell ref="N4:O4"/>
    <mergeCell ref="P4:P5"/>
    <mergeCell ref="H4:H5"/>
    <mergeCell ref="I4:M4"/>
    <mergeCell ref="A4:A5"/>
    <mergeCell ref="B4:B5"/>
    <mergeCell ref="C4:C5"/>
    <mergeCell ref="D4:D5"/>
    <mergeCell ref="E4:E5"/>
    <mergeCell ref="F4:F5"/>
    <mergeCell ref="G4:G5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AK33"/>
  <sheetViews>
    <sheetView tabSelected="1" workbookViewId="0">
      <selection activeCell="S19" sqref="S19"/>
    </sheetView>
  </sheetViews>
  <sheetFormatPr defaultColWidth="17" defaultRowHeight="12.75"/>
  <cols>
    <col min="1" max="1" width="6.7109375" style="46" customWidth="1"/>
    <col min="2" max="2" width="26" style="46" customWidth="1"/>
    <col min="3" max="3" width="13.5703125" style="46" customWidth="1"/>
    <col min="4" max="4" width="8.5703125" style="60" customWidth="1"/>
    <col min="5" max="6" width="8.7109375" style="46" customWidth="1"/>
    <col min="7" max="7" width="11.42578125" style="61" bestFit="1" customWidth="1"/>
    <col min="8" max="8" width="14.85546875" style="62" hidden="1" customWidth="1"/>
    <col min="9" max="11" width="15.7109375" style="46" customWidth="1"/>
    <col min="12" max="12" width="11.85546875" style="46" bestFit="1" customWidth="1"/>
    <col min="13" max="13" width="15.7109375" style="46" customWidth="1"/>
    <col min="14" max="14" width="8.5703125" style="63" hidden="1" customWidth="1"/>
    <col min="15" max="15" width="2.5703125" style="63" hidden="1" customWidth="1"/>
    <col min="16" max="16" width="15.7109375" style="46" customWidth="1"/>
    <col min="17" max="17" width="10.7109375" style="63" hidden="1" customWidth="1"/>
    <col min="18" max="18" width="15.7109375" style="63" hidden="1" customWidth="1"/>
    <col min="19" max="19" width="15.7109375" style="46" customWidth="1"/>
    <col min="20" max="20" width="10.7109375" style="63" hidden="1" customWidth="1"/>
    <col min="21" max="21" width="15.7109375" style="63" hidden="1" customWidth="1"/>
    <col min="22" max="22" width="15.7109375" style="46" customWidth="1"/>
    <col min="23" max="24" width="15.7109375" style="57" hidden="1" customWidth="1"/>
    <col min="25" max="25" width="15.7109375" style="46" customWidth="1"/>
    <col min="26" max="26" width="10.7109375" style="63" hidden="1" customWidth="1"/>
    <col min="27" max="27" width="15.7109375" style="63" hidden="1" customWidth="1"/>
    <col min="28" max="28" width="17" style="46"/>
    <col min="29" max="30" width="0" style="57" hidden="1" customWidth="1"/>
    <col min="31" max="31" width="17" style="46"/>
    <col min="32" max="33" width="0" style="63" hidden="1" customWidth="1"/>
    <col min="34" max="35" width="17" style="46"/>
    <col min="36" max="37" width="0" style="63" hidden="1" customWidth="1"/>
    <col min="38" max="16384" width="17" style="46"/>
  </cols>
  <sheetData>
    <row r="1" spans="1:37" ht="27.75" customHeight="1">
      <c r="A1" s="96" t="str">
        <f>Capa!A1</f>
        <v>Processo de seleção pública para celebração de Contrato de Gestão - Edital SEJUSP nº XX/202X
Anexo III - Estimativa de Custos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45"/>
      <c r="N1" s="45"/>
      <c r="O1" s="45"/>
      <c r="P1" s="45"/>
      <c r="Q1" s="45"/>
      <c r="R1" s="45"/>
      <c r="S1" s="45"/>
      <c r="T1" s="45"/>
      <c r="U1" s="83"/>
      <c r="W1" s="46"/>
      <c r="X1" s="46"/>
      <c r="Z1" s="46"/>
      <c r="AA1" s="46"/>
      <c r="AC1" s="46"/>
      <c r="AD1" s="46"/>
      <c r="AF1" s="46"/>
      <c r="AG1" s="46"/>
      <c r="AJ1" s="46"/>
      <c r="AK1" s="46"/>
    </row>
    <row r="2" spans="1:37" ht="15" customHeight="1">
      <c r="A2" s="96" t="s">
        <v>61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45"/>
      <c r="N2" s="45"/>
      <c r="O2" s="45"/>
      <c r="P2" s="45"/>
      <c r="Q2" s="45"/>
      <c r="R2" s="45"/>
      <c r="S2" s="45"/>
      <c r="T2" s="45"/>
      <c r="U2" s="83"/>
      <c r="W2" s="46"/>
      <c r="X2" s="46"/>
      <c r="Z2" s="46"/>
      <c r="AA2" s="46"/>
      <c r="AC2" s="46"/>
      <c r="AD2" s="46"/>
      <c r="AF2" s="46"/>
      <c r="AG2" s="46"/>
      <c r="AJ2" s="46"/>
      <c r="AK2" s="46"/>
    </row>
    <row r="3" spans="1:37" ht="15.75" customHeight="1" thickBot="1">
      <c r="A3" s="97" t="s">
        <v>23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N3" s="46"/>
      <c r="O3" s="46"/>
      <c r="Q3" s="46"/>
      <c r="R3" s="46"/>
      <c r="T3" s="85"/>
      <c r="U3" s="83"/>
      <c r="W3" s="46"/>
      <c r="X3" s="46"/>
      <c r="Z3" s="46"/>
      <c r="AA3" s="46"/>
      <c r="AC3" s="46"/>
      <c r="AD3" s="46"/>
      <c r="AF3" s="46"/>
      <c r="AG3" s="46"/>
      <c r="AJ3" s="46"/>
      <c r="AK3" s="46"/>
    </row>
    <row r="4" spans="1:37" s="47" customFormat="1" ht="33" customHeight="1">
      <c r="A4" s="98" t="s">
        <v>5</v>
      </c>
      <c r="B4" s="98" t="s">
        <v>24</v>
      </c>
      <c r="C4" s="98" t="s">
        <v>25</v>
      </c>
      <c r="D4" s="100" t="s">
        <v>26</v>
      </c>
      <c r="E4" s="102" t="s">
        <v>27</v>
      </c>
      <c r="F4" s="100" t="s">
        <v>28</v>
      </c>
      <c r="G4" s="104" t="s">
        <v>29</v>
      </c>
      <c r="H4" s="113" t="s">
        <v>30</v>
      </c>
      <c r="I4" s="115" t="s">
        <v>31</v>
      </c>
      <c r="J4" s="116"/>
      <c r="K4" s="116"/>
      <c r="L4" s="102" t="s">
        <v>32</v>
      </c>
    </row>
    <row r="5" spans="1:37" s="47" customFormat="1" thickBot="1">
      <c r="A5" s="99"/>
      <c r="B5" s="99"/>
      <c r="C5" s="99"/>
      <c r="D5" s="101"/>
      <c r="E5" s="121"/>
      <c r="F5" s="122"/>
      <c r="G5" s="105"/>
      <c r="H5" s="114"/>
      <c r="I5" s="49" t="s">
        <v>33</v>
      </c>
      <c r="J5" s="48" t="s">
        <v>34</v>
      </c>
      <c r="K5" s="48" t="s">
        <v>35</v>
      </c>
      <c r="L5" s="103"/>
    </row>
    <row r="6" spans="1:37">
      <c r="A6" s="50">
        <v>1</v>
      </c>
      <c r="B6" s="11"/>
      <c r="C6" s="12"/>
      <c r="D6" s="13"/>
      <c r="E6" s="90">
        <v>45962</v>
      </c>
      <c r="F6" s="91">
        <v>11232</v>
      </c>
      <c r="G6" s="14"/>
      <c r="H6" s="42">
        <f>60*G6*C6</f>
        <v>0</v>
      </c>
      <c r="I6" s="15"/>
      <c r="J6" s="16"/>
      <c r="K6" s="16"/>
      <c r="L6" s="20">
        <f>H6</f>
        <v>0</v>
      </c>
      <c r="N6" s="46"/>
      <c r="O6" s="46"/>
      <c r="Q6" s="46"/>
      <c r="R6" s="46"/>
      <c r="T6" s="46"/>
      <c r="U6" s="46"/>
      <c r="W6" s="46"/>
      <c r="X6" s="46"/>
      <c r="Z6" s="46"/>
      <c r="AA6" s="46"/>
      <c r="AC6" s="46"/>
      <c r="AD6" s="46"/>
      <c r="AF6" s="46"/>
      <c r="AG6" s="46"/>
      <c r="AJ6" s="46"/>
      <c r="AK6" s="46"/>
    </row>
    <row r="7" spans="1:37">
      <c r="A7" s="50">
        <v>2</v>
      </c>
      <c r="B7" s="11"/>
      <c r="C7" s="12"/>
      <c r="D7" s="13"/>
      <c r="E7" s="92">
        <v>45962</v>
      </c>
      <c r="F7" s="93">
        <v>11232</v>
      </c>
      <c r="G7" s="14"/>
      <c r="H7" s="42">
        <f t="shared" ref="H7:H25" si="0">60*G7*C7</f>
        <v>0</v>
      </c>
      <c r="I7" s="15"/>
      <c r="J7" s="16"/>
      <c r="K7" s="16"/>
      <c r="L7" s="20">
        <f t="shared" ref="L7:L25" si="1">H7</f>
        <v>0</v>
      </c>
      <c r="N7" s="46"/>
      <c r="O7" s="46"/>
      <c r="Q7" s="46"/>
      <c r="R7" s="46"/>
      <c r="T7" s="46"/>
      <c r="U7" s="46"/>
      <c r="W7" s="46"/>
      <c r="X7" s="46"/>
      <c r="Z7" s="46"/>
      <c r="AA7" s="46"/>
      <c r="AC7" s="46"/>
      <c r="AD7" s="46"/>
      <c r="AF7" s="46"/>
      <c r="AG7" s="46"/>
      <c r="AJ7" s="46"/>
      <c r="AK7" s="46"/>
    </row>
    <row r="8" spans="1:37">
      <c r="A8" s="50">
        <v>3</v>
      </c>
      <c r="B8" s="11"/>
      <c r="C8" s="12"/>
      <c r="D8" s="13"/>
      <c r="E8" s="92">
        <v>45962</v>
      </c>
      <c r="F8" s="93">
        <v>11232</v>
      </c>
      <c r="G8" s="14"/>
      <c r="H8" s="42">
        <f t="shared" si="0"/>
        <v>0</v>
      </c>
      <c r="I8" s="15"/>
      <c r="J8" s="16"/>
      <c r="K8" s="16"/>
      <c r="L8" s="20">
        <f t="shared" si="1"/>
        <v>0</v>
      </c>
      <c r="N8" s="46"/>
      <c r="O8" s="46"/>
      <c r="Q8" s="46"/>
      <c r="R8" s="46"/>
      <c r="T8" s="46"/>
      <c r="U8" s="46"/>
      <c r="W8" s="46"/>
      <c r="X8" s="46"/>
      <c r="Z8" s="46"/>
      <c r="AA8" s="46"/>
      <c r="AC8" s="46"/>
      <c r="AD8" s="46"/>
      <c r="AF8" s="46"/>
      <c r="AG8" s="46"/>
      <c r="AJ8" s="46"/>
      <c r="AK8" s="46"/>
    </row>
    <row r="9" spans="1:37">
      <c r="A9" s="50">
        <v>4</v>
      </c>
      <c r="B9" s="11"/>
      <c r="C9" s="12"/>
      <c r="D9" s="13"/>
      <c r="E9" s="92">
        <v>45962</v>
      </c>
      <c r="F9" s="93">
        <v>11232</v>
      </c>
      <c r="G9" s="14"/>
      <c r="H9" s="42">
        <f t="shared" si="0"/>
        <v>0</v>
      </c>
      <c r="I9" s="15"/>
      <c r="J9" s="16"/>
      <c r="K9" s="16"/>
      <c r="L9" s="20">
        <f t="shared" si="1"/>
        <v>0</v>
      </c>
      <c r="N9" s="46"/>
      <c r="O9" s="46"/>
      <c r="Q9" s="46"/>
      <c r="R9" s="46"/>
      <c r="T9" s="46"/>
      <c r="U9" s="46"/>
      <c r="W9" s="46"/>
      <c r="X9" s="46"/>
      <c r="Z9" s="46"/>
      <c r="AA9" s="46"/>
      <c r="AC9" s="46"/>
      <c r="AD9" s="46"/>
      <c r="AF9" s="46"/>
      <c r="AG9" s="46"/>
      <c r="AJ9" s="46"/>
      <c r="AK9" s="46"/>
    </row>
    <row r="10" spans="1:37">
      <c r="A10" s="50">
        <v>5</v>
      </c>
      <c r="B10" s="11"/>
      <c r="C10" s="12"/>
      <c r="D10" s="13"/>
      <c r="E10" s="92">
        <v>45962</v>
      </c>
      <c r="F10" s="93">
        <v>11232</v>
      </c>
      <c r="G10" s="14"/>
      <c r="H10" s="42">
        <f t="shared" si="0"/>
        <v>0</v>
      </c>
      <c r="I10" s="15"/>
      <c r="J10" s="16"/>
      <c r="K10" s="16"/>
      <c r="L10" s="20">
        <f t="shared" si="1"/>
        <v>0</v>
      </c>
      <c r="N10" s="46"/>
      <c r="O10" s="46"/>
      <c r="Q10" s="46"/>
      <c r="R10" s="46"/>
      <c r="T10" s="46"/>
      <c r="U10" s="46"/>
      <c r="W10" s="46"/>
      <c r="X10" s="46"/>
      <c r="Z10" s="46"/>
      <c r="AA10" s="46"/>
      <c r="AC10" s="46"/>
      <c r="AD10" s="46"/>
      <c r="AF10" s="46"/>
      <c r="AG10" s="46"/>
      <c r="AJ10" s="46"/>
      <c r="AK10" s="46"/>
    </row>
    <row r="11" spans="1:37">
      <c r="A11" s="50">
        <v>6</v>
      </c>
      <c r="B11" s="11"/>
      <c r="C11" s="12"/>
      <c r="D11" s="13"/>
      <c r="E11" s="92">
        <v>45962</v>
      </c>
      <c r="F11" s="93">
        <v>11232</v>
      </c>
      <c r="G11" s="14"/>
      <c r="H11" s="42">
        <f t="shared" si="0"/>
        <v>0</v>
      </c>
      <c r="I11" s="15"/>
      <c r="J11" s="16"/>
      <c r="K11" s="16"/>
      <c r="L11" s="20">
        <f t="shared" si="1"/>
        <v>0</v>
      </c>
      <c r="N11" s="46"/>
      <c r="O11" s="46"/>
      <c r="Q11" s="46"/>
      <c r="R11" s="46"/>
      <c r="T11" s="46"/>
      <c r="U11" s="46"/>
      <c r="W11" s="46"/>
      <c r="X11" s="46"/>
      <c r="Z11" s="46"/>
      <c r="AA11" s="46"/>
      <c r="AC11" s="46"/>
      <c r="AD11" s="46"/>
      <c r="AF11" s="46"/>
      <c r="AG11" s="46"/>
      <c r="AJ11" s="46"/>
      <c r="AK11" s="46"/>
    </row>
    <row r="12" spans="1:37">
      <c r="A12" s="50">
        <v>7</v>
      </c>
      <c r="B12" s="11"/>
      <c r="C12" s="12"/>
      <c r="D12" s="13"/>
      <c r="E12" s="92">
        <v>45962</v>
      </c>
      <c r="F12" s="93">
        <v>11232</v>
      </c>
      <c r="G12" s="14"/>
      <c r="H12" s="42">
        <f t="shared" si="0"/>
        <v>0</v>
      </c>
      <c r="I12" s="15"/>
      <c r="J12" s="16"/>
      <c r="K12" s="16"/>
      <c r="L12" s="20">
        <f t="shared" si="1"/>
        <v>0</v>
      </c>
      <c r="N12" s="46"/>
      <c r="O12" s="46"/>
      <c r="Q12" s="46"/>
      <c r="R12" s="46"/>
      <c r="T12" s="46"/>
      <c r="U12" s="46"/>
      <c r="W12" s="46"/>
      <c r="X12" s="46"/>
      <c r="Z12" s="46"/>
      <c r="AA12" s="46"/>
      <c r="AC12" s="46"/>
      <c r="AD12" s="46"/>
      <c r="AF12" s="46"/>
      <c r="AG12" s="46"/>
      <c r="AJ12" s="46"/>
      <c r="AK12" s="46"/>
    </row>
    <row r="13" spans="1:37">
      <c r="A13" s="50">
        <v>8</v>
      </c>
      <c r="B13" s="11"/>
      <c r="C13" s="12"/>
      <c r="D13" s="13"/>
      <c r="E13" s="92">
        <v>45962</v>
      </c>
      <c r="F13" s="93">
        <v>11232</v>
      </c>
      <c r="G13" s="14"/>
      <c r="H13" s="42">
        <f t="shared" si="0"/>
        <v>0</v>
      </c>
      <c r="I13" s="15"/>
      <c r="J13" s="16"/>
      <c r="K13" s="16"/>
      <c r="L13" s="20">
        <f t="shared" si="1"/>
        <v>0</v>
      </c>
      <c r="N13" s="46"/>
      <c r="O13" s="46"/>
      <c r="Q13" s="46"/>
      <c r="R13" s="46"/>
      <c r="T13" s="46"/>
      <c r="U13" s="46"/>
      <c r="W13" s="46"/>
      <c r="X13" s="46"/>
      <c r="Z13" s="46"/>
      <c r="AA13" s="46"/>
      <c r="AC13" s="46"/>
      <c r="AD13" s="46"/>
      <c r="AF13" s="46"/>
      <c r="AG13" s="46"/>
      <c r="AJ13" s="46"/>
      <c r="AK13" s="46"/>
    </row>
    <row r="14" spans="1:37">
      <c r="A14" s="50">
        <v>9</v>
      </c>
      <c r="B14" s="11"/>
      <c r="C14" s="12"/>
      <c r="D14" s="13"/>
      <c r="E14" s="92">
        <v>45962</v>
      </c>
      <c r="F14" s="93">
        <v>11232</v>
      </c>
      <c r="G14" s="14"/>
      <c r="H14" s="42">
        <f t="shared" si="0"/>
        <v>0</v>
      </c>
      <c r="I14" s="15"/>
      <c r="J14" s="16"/>
      <c r="K14" s="16"/>
      <c r="L14" s="20">
        <f t="shared" si="1"/>
        <v>0</v>
      </c>
      <c r="N14" s="46"/>
      <c r="O14" s="46"/>
      <c r="Q14" s="46"/>
      <c r="R14" s="46"/>
      <c r="T14" s="46"/>
      <c r="U14" s="46"/>
      <c r="W14" s="46"/>
      <c r="X14" s="46"/>
      <c r="Z14" s="46"/>
      <c r="AA14" s="46"/>
      <c r="AC14" s="46"/>
      <c r="AD14" s="46"/>
      <c r="AF14" s="46"/>
      <c r="AG14" s="46"/>
      <c r="AJ14" s="46"/>
      <c r="AK14" s="46"/>
    </row>
    <row r="15" spans="1:37">
      <c r="A15" s="50">
        <v>10</v>
      </c>
      <c r="B15" s="11"/>
      <c r="C15" s="12"/>
      <c r="D15" s="13"/>
      <c r="E15" s="92">
        <v>45962</v>
      </c>
      <c r="F15" s="93">
        <v>11232</v>
      </c>
      <c r="G15" s="14"/>
      <c r="H15" s="42">
        <f t="shared" si="0"/>
        <v>0</v>
      </c>
      <c r="I15" s="15"/>
      <c r="J15" s="16"/>
      <c r="K15" s="16"/>
      <c r="L15" s="20">
        <f t="shared" si="1"/>
        <v>0</v>
      </c>
      <c r="N15" s="46"/>
      <c r="O15" s="46"/>
      <c r="Q15" s="46"/>
      <c r="R15" s="46"/>
      <c r="T15" s="46"/>
      <c r="U15" s="46"/>
      <c r="W15" s="46"/>
      <c r="X15" s="46"/>
      <c r="Z15" s="46"/>
      <c r="AA15" s="46"/>
      <c r="AC15" s="46"/>
      <c r="AD15" s="46"/>
      <c r="AF15" s="46"/>
      <c r="AG15" s="46"/>
      <c r="AJ15" s="46"/>
      <c r="AK15" s="46"/>
    </row>
    <row r="16" spans="1:37">
      <c r="A16" s="50">
        <v>11</v>
      </c>
      <c r="B16" s="11"/>
      <c r="C16" s="12"/>
      <c r="D16" s="13"/>
      <c r="E16" s="92">
        <v>45962</v>
      </c>
      <c r="F16" s="93">
        <v>11232</v>
      </c>
      <c r="G16" s="14"/>
      <c r="H16" s="42">
        <f t="shared" si="0"/>
        <v>0</v>
      </c>
      <c r="I16" s="15"/>
      <c r="J16" s="16"/>
      <c r="K16" s="16"/>
      <c r="L16" s="20">
        <f t="shared" si="1"/>
        <v>0</v>
      </c>
      <c r="N16" s="46"/>
      <c r="O16" s="46"/>
      <c r="Q16" s="46"/>
      <c r="R16" s="46"/>
      <c r="T16" s="46"/>
      <c r="U16" s="46"/>
      <c r="W16" s="46"/>
      <c r="X16" s="46"/>
      <c r="Z16" s="46"/>
      <c r="AA16" s="46"/>
      <c r="AC16" s="46"/>
      <c r="AD16" s="46"/>
      <c r="AF16" s="46"/>
      <c r="AG16" s="46"/>
      <c r="AJ16" s="46"/>
      <c r="AK16" s="46"/>
    </row>
    <row r="17" spans="1:37">
      <c r="A17" s="50">
        <v>12</v>
      </c>
      <c r="B17" s="11"/>
      <c r="C17" s="12"/>
      <c r="D17" s="13"/>
      <c r="E17" s="92">
        <v>45962</v>
      </c>
      <c r="F17" s="93">
        <v>11232</v>
      </c>
      <c r="G17" s="14"/>
      <c r="H17" s="42">
        <f t="shared" si="0"/>
        <v>0</v>
      </c>
      <c r="I17" s="15"/>
      <c r="J17" s="16"/>
      <c r="K17" s="16"/>
      <c r="L17" s="20">
        <f t="shared" si="1"/>
        <v>0</v>
      </c>
      <c r="N17" s="46"/>
      <c r="O17" s="46"/>
      <c r="Q17" s="46"/>
      <c r="R17" s="46"/>
      <c r="T17" s="46"/>
      <c r="U17" s="46"/>
      <c r="W17" s="46"/>
      <c r="X17" s="46"/>
      <c r="Z17" s="46"/>
      <c r="AA17" s="46"/>
      <c r="AC17" s="46"/>
      <c r="AD17" s="46"/>
      <c r="AF17" s="46"/>
      <c r="AG17" s="46"/>
      <c r="AJ17" s="46"/>
      <c r="AK17" s="46"/>
    </row>
    <row r="18" spans="1:37">
      <c r="A18" s="50">
        <v>13</v>
      </c>
      <c r="B18" s="11"/>
      <c r="C18" s="12"/>
      <c r="D18" s="13"/>
      <c r="E18" s="92">
        <v>45962</v>
      </c>
      <c r="F18" s="93">
        <v>11232</v>
      </c>
      <c r="G18" s="14"/>
      <c r="H18" s="42">
        <f t="shared" si="0"/>
        <v>0</v>
      </c>
      <c r="I18" s="15"/>
      <c r="J18" s="16"/>
      <c r="K18" s="16"/>
      <c r="L18" s="20">
        <f t="shared" si="1"/>
        <v>0</v>
      </c>
      <c r="N18" s="46"/>
      <c r="O18" s="46"/>
      <c r="Q18" s="46"/>
      <c r="R18" s="46"/>
      <c r="T18" s="46"/>
      <c r="U18" s="46"/>
      <c r="W18" s="46"/>
      <c r="X18" s="46"/>
      <c r="Z18" s="46"/>
      <c r="AA18" s="46"/>
      <c r="AC18" s="46"/>
      <c r="AD18" s="46"/>
      <c r="AF18" s="46"/>
      <c r="AG18" s="46"/>
      <c r="AJ18" s="46"/>
      <c r="AK18" s="46"/>
    </row>
    <row r="19" spans="1:37">
      <c r="A19" s="50">
        <v>14</v>
      </c>
      <c r="B19" s="11"/>
      <c r="C19" s="12"/>
      <c r="D19" s="13"/>
      <c r="E19" s="92">
        <v>45962</v>
      </c>
      <c r="F19" s="93">
        <v>11232</v>
      </c>
      <c r="G19" s="14"/>
      <c r="H19" s="42">
        <f t="shared" si="0"/>
        <v>0</v>
      </c>
      <c r="I19" s="15"/>
      <c r="J19" s="16"/>
      <c r="K19" s="16"/>
      <c r="L19" s="20">
        <f t="shared" si="1"/>
        <v>0</v>
      </c>
      <c r="N19" s="46"/>
      <c r="O19" s="46"/>
      <c r="Q19" s="46"/>
      <c r="R19" s="46"/>
      <c r="T19" s="46"/>
      <c r="U19" s="46"/>
      <c r="W19" s="46"/>
      <c r="X19" s="46"/>
      <c r="Z19" s="46"/>
      <c r="AA19" s="46"/>
      <c r="AC19" s="46"/>
      <c r="AD19" s="46"/>
      <c r="AF19" s="46"/>
      <c r="AG19" s="46"/>
      <c r="AJ19" s="46"/>
      <c r="AK19" s="46"/>
    </row>
    <row r="20" spans="1:37">
      <c r="A20" s="50">
        <v>15</v>
      </c>
      <c r="B20" s="11"/>
      <c r="C20" s="12"/>
      <c r="D20" s="13"/>
      <c r="E20" s="92">
        <v>45962</v>
      </c>
      <c r="F20" s="93">
        <v>11232</v>
      </c>
      <c r="G20" s="14"/>
      <c r="H20" s="42">
        <f t="shared" si="0"/>
        <v>0</v>
      </c>
      <c r="I20" s="15"/>
      <c r="J20" s="16"/>
      <c r="K20" s="16"/>
      <c r="L20" s="20">
        <f t="shared" si="1"/>
        <v>0</v>
      </c>
      <c r="N20" s="46"/>
      <c r="O20" s="46"/>
      <c r="Q20" s="46"/>
      <c r="R20" s="46"/>
      <c r="T20" s="46"/>
      <c r="U20" s="46"/>
      <c r="W20" s="46"/>
      <c r="X20" s="46"/>
      <c r="Z20" s="46"/>
      <c r="AA20" s="46"/>
      <c r="AC20" s="46"/>
      <c r="AD20" s="46"/>
      <c r="AF20" s="46"/>
      <c r="AG20" s="46"/>
      <c r="AJ20" s="46"/>
      <c r="AK20" s="46"/>
    </row>
    <row r="21" spans="1:37">
      <c r="A21" s="50">
        <v>16</v>
      </c>
      <c r="B21" s="11"/>
      <c r="C21" s="12"/>
      <c r="D21" s="13"/>
      <c r="E21" s="92">
        <v>45962</v>
      </c>
      <c r="F21" s="93">
        <v>11232</v>
      </c>
      <c r="G21" s="14"/>
      <c r="H21" s="42">
        <f t="shared" si="0"/>
        <v>0</v>
      </c>
      <c r="I21" s="15"/>
      <c r="J21" s="16"/>
      <c r="K21" s="16"/>
      <c r="L21" s="20">
        <f t="shared" si="1"/>
        <v>0</v>
      </c>
      <c r="N21" s="46"/>
      <c r="O21" s="46"/>
      <c r="Q21" s="46"/>
      <c r="R21" s="46"/>
      <c r="T21" s="46"/>
      <c r="U21" s="46"/>
      <c r="W21" s="46"/>
      <c r="X21" s="46"/>
      <c r="Z21" s="46"/>
      <c r="AA21" s="46"/>
      <c r="AC21" s="46"/>
      <c r="AD21" s="46"/>
      <c r="AF21" s="46"/>
      <c r="AG21" s="46"/>
      <c r="AJ21" s="46"/>
      <c r="AK21" s="46"/>
    </row>
    <row r="22" spans="1:37">
      <c r="A22" s="50">
        <v>17</v>
      </c>
      <c r="B22" s="11"/>
      <c r="C22" s="12"/>
      <c r="D22" s="13"/>
      <c r="E22" s="92">
        <v>45962</v>
      </c>
      <c r="F22" s="93">
        <v>11232</v>
      </c>
      <c r="G22" s="14"/>
      <c r="H22" s="42">
        <f t="shared" si="0"/>
        <v>0</v>
      </c>
      <c r="I22" s="15"/>
      <c r="J22" s="16"/>
      <c r="K22" s="16"/>
      <c r="L22" s="20">
        <f t="shared" si="1"/>
        <v>0</v>
      </c>
      <c r="N22" s="46"/>
      <c r="O22" s="46"/>
      <c r="Q22" s="46"/>
      <c r="R22" s="46"/>
      <c r="T22" s="46"/>
      <c r="U22" s="46"/>
      <c r="W22" s="46"/>
      <c r="X22" s="46"/>
      <c r="Z22" s="46"/>
      <c r="AA22" s="46"/>
      <c r="AC22" s="46"/>
      <c r="AD22" s="46"/>
      <c r="AF22" s="46"/>
      <c r="AG22" s="46"/>
      <c r="AJ22" s="46"/>
      <c r="AK22" s="46"/>
    </row>
    <row r="23" spans="1:37">
      <c r="A23" s="50">
        <v>18</v>
      </c>
      <c r="B23" s="11"/>
      <c r="C23" s="12"/>
      <c r="D23" s="13"/>
      <c r="E23" s="92">
        <v>45962</v>
      </c>
      <c r="F23" s="93">
        <v>11232</v>
      </c>
      <c r="G23" s="14"/>
      <c r="H23" s="42">
        <f t="shared" si="0"/>
        <v>0</v>
      </c>
      <c r="I23" s="15"/>
      <c r="J23" s="16"/>
      <c r="K23" s="16"/>
      <c r="L23" s="20">
        <f t="shared" si="1"/>
        <v>0</v>
      </c>
      <c r="N23" s="46"/>
      <c r="O23" s="46"/>
      <c r="Q23" s="46"/>
      <c r="R23" s="46"/>
      <c r="T23" s="46"/>
      <c r="U23" s="46"/>
      <c r="W23" s="46"/>
      <c r="X23" s="46"/>
      <c r="Z23" s="46"/>
      <c r="AA23" s="46"/>
      <c r="AC23" s="46"/>
      <c r="AD23" s="46"/>
      <c r="AF23" s="46"/>
      <c r="AG23" s="46"/>
      <c r="AJ23" s="46"/>
      <c r="AK23" s="46"/>
    </row>
    <row r="24" spans="1:37">
      <c r="A24" s="50">
        <v>19</v>
      </c>
      <c r="B24" s="11"/>
      <c r="C24" s="12"/>
      <c r="D24" s="13"/>
      <c r="E24" s="92">
        <v>45962</v>
      </c>
      <c r="F24" s="93">
        <v>11232</v>
      </c>
      <c r="G24" s="14"/>
      <c r="H24" s="42">
        <f t="shared" si="0"/>
        <v>0</v>
      </c>
      <c r="I24" s="15"/>
      <c r="J24" s="16"/>
      <c r="K24" s="16"/>
      <c r="L24" s="20">
        <f t="shared" si="1"/>
        <v>0</v>
      </c>
      <c r="N24" s="46"/>
      <c r="O24" s="46"/>
      <c r="Q24" s="46"/>
      <c r="R24" s="46"/>
      <c r="T24" s="46"/>
      <c r="U24" s="46"/>
      <c r="W24" s="46"/>
      <c r="X24" s="46"/>
      <c r="Z24" s="46"/>
      <c r="AA24" s="46"/>
      <c r="AC24" s="46"/>
      <c r="AD24" s="46"/>
      <c r="AF24" s="46"/>
      <c r="AG24" s="46"/>
      <c r="AJ24" s="46"/>
      <c r="AK24" s="46"/>
    </row>
    <row r="25" spans="1:37" ht="13.5" thickBot="1">
      <c r="A25" s="50">
        <v>20</v>
      </c>
      <c r="B25" s="11"/>
      <c r="C25" s="12"/>
      <c r="D25" s="13"/>
      <c r="E25" s="94">
        <v>45962</v>
      </c>
      <c r="F25" s="95">
        <v>11232</v>
      </c>
      <c r="G25" s="14"/>
      <c r="H25" s="42">
        <f t="shared" si="0"/>
        <v>0</v>
      </c>
      <c r="I25" s="15"/>
      <c r="J25" s="16"/>
      <c r="K25" s="16"/>
      <c r="L25" s="20">
        <f t="shared" si="1"/>
        <v>0</v>
      </c>
      <c r="N25" s="46"/>
      <c r="O25" s="46"/>
      <c r="Q25" s="46"/>
      <c r="R25" s="46"/>
      <c r="T25" s="46"/>
      <c r="U25" s="46"/>
      <c r="W25" s="46"/>
      <c r="X25" s="46"/>
      <c r="Z25" s="46"/>
      <c r="AA25" s="46"/>
      <c r="AC25" s="46"/>
      <c r="AD25" s="46"/>
      <c r="AF25" s="46"/>
      <c r="AG25" s="46"/>
      <c r="AJ25" s="46"/>
      <c r="AK25" s="46"/>
    </row>
    <row r="26" spans="1:37" ht="13.5" thickBot="1">
      <c r="A26" s="54" t="s">
        <v>55</v>
      </c>
      <c r="B26" s="54"/>
      <c r="C26" s="23">
        <f>SUM(C6:C25)</f>
        <v>0</v>
      </c>
      <c r="D26" s="55"/>
      <c r="E26" s="87"/>
      <c r="F26" s="89"/>
      <c r="G26" s="25">
        <f>SUM(G6:G25)</f>
        <v>0</v>
      </c>
      <c r="H26" s="26">
        <f>SUM(H6:H25)</f>
        <v>0</v>
      </c>
      <c r="I26" s="27"/>
      <c r="J26" s="27"/>
      <c r="K26" s="27"/>
      <c r="L26" s="27">
        <f>SUM(L6:L25)</f>
        <v>0</v>
      </c>
      <c r="N26" s="46"/>
      <c r="O26" s="46"/>
      <c r="Q26" s="46"/>
      <c r="R26" s="46"/>
      <c r="T26" s="46"/>
      <c r="U26" s="46"/>
      <c r="W26" s="46"/>
      <c r="X26" s="46"/>
      <c r="Z26" s="46"/>
      <c r="AA26" s="46"/>
      <c r="AC26" s="46"/>
      <c r="AD26" s="46"/>
      <c r="AF26" s="46"/>
      <c r="AG26" s="46"/>
      <c r="AJ26" s="46"/>
      <c r="AK26" s="46"/>
    </row>
    <row r="27" spans="1:37" ht="29.25" customHeight="1">
      <c r="A27" s="56"/>
      <c r="B27" s="56"/>
      <c r="C27" s="56"/>
      <c r="D27" s="56"/>
      <c r="E27" s="56"/>
      <c r="F27" s="56"/>
      <c r="G27" s="31"/>
      <c r="H27" s="32"/>
      <c r="I27" s="20"/>
      <c r="J27" s="20"/>
      <c r="K27" s="20"/>
      <c r="L27" s="20"/>
      <c r="M27" s="20"/>
      <c r="N27" s="30"/>
      <c r="O27" s="30"/>
      <c r="P27" s="20"/>
      <c r="Q27" s="30"/>
      <c r="R27" s="30"/>
      <c r="S27" s="20"/>
      <c r="T27" s="33"/>
      <c r="U27" s="57"/>
      <c r="Z27" s="57"/>
      <c r="AA27" s="57"/>
      <c r="AF27" s="57"/>
      <c r="AG27" s="57"/>
      <c r="AJ27" s="57"/>
      <c r="AK27" s="57"/>
    </row>
    <row r="28" spans="1:37" ht="29.25" customHeight="1">
      <c r="A28" s="58"/>
      <c r="B28" s="58"/>
      <c r="C28" s="107" t="s">
        <v>62</v>
      </c>
      <c r="D28" s="107"/>
      <c r="E28" s="107"/>
      <c r="F28" s="107"/>
      <c r="G28" s="108">
        <f>L26</f>
        <v>0</v>
      </c>
      <c r="H28" s="108"/>
      <c r="I28" s="108"/>
      <c r="J28" s="20"/>
      <c r="K28" s="20"/>
      <c r="L28" s="20"/>
      <c r="M28" s="20"/>
      <c r="N28" s="30"/>
      <c r="O28" s="30"/>
      <c r="P28" s="20"/>
      <c r="Q28" s="30"/>
      <c r="R28" s="30"/>
      <c r="S28" s="20"/>
      <c r="T28" s="33"/>
      <c r="U28" s="57"/>
      <c r="Z28" s="57"/>
      <c r="AA28" s="57"/>
      <c r="AF28" s="57"/>
      <c r="AG28" s="57"/>
      <c r="AJ28" s="57"/>
      <c r="AK28" s="57"/>
    </row>
    <row r="29" spans="1:37" ht="29.25" customHeight="1">
      <c r="A29" s="58"/>
      <c r="B29" s="58"/>
      <c r="C29" s="117"/>
      <c r="D29" s="117"/>
      <c r="E29" s="117"/>
      <c r="F29" s="117"/>
      <c r="G29" s="118"/>
      <c r="H29" s="118"/>
      <c r="I29" s="118"/>
      <c r="J29" s="20"/>
      <c r="K29" s="20"/>
      <c r="L29" s="20"/>
      <c r="M29" s="20"/>
      <c r="N29" s="30"/>
      <c r="O29" s="30"/>
      <c r="P29" s="20"/>
      <c r="Q29" s="30"/>
      <c r="R29" s="30"/>
      <c r="S29" s="20"/>
      <c r="T29" s="33"/>
      <c r="U29" s="57"/>
      <c r="Z29" s="57"/>
      <c r="AA29" s="57"/>
      <c r="AF29" s="57"/>
      <c r="AG29" s="57"/>
      <c r="AJ29" s="57"/>
      <c r="AK29" s="57"/>
    </row>
    <row r="30" spans="1:37" ht="32.25" customHeight="1">
      <c r="A30" s="59"/>
      <c r="B30" s="59"/>
      <c r="C30" s="119"/>
      <c r="D30" s="119"/>
      <c r="E30" s="119"/>
      <c r="F30" s="119"/>
      <c r="G30" s="120"/>
      <c r="H30" s="120"/>
      <c r="I30" s="120"/>
      <c r="J30" s="20"/>
      <c r="K30" s="20"/>
      <c r="L30" s="20"/>
      <c r="M30" s="20"/>
      <c r="N30" s="30"/>
      <c r="O30" s="30"/>
      <c r="P30" s="20"/>
      <c r="Q30" s="30"/>
      <c r="R30" s="30"/>
      <c r="S30" s="20"/>
      <c r="T30" s="33"/>
      <c r="U30" s="57"/>
      <c r="Z30" s="57"/>
      <c r="AA30" s="57"/>
      <c r="AF30" s="57"/>
      <c r="AG30" s="57"/>
      <c r="AJ30" s="57"/>
      <c r="AK30" s="57"/>
    </row>
    <row r="31" spans="1:37" ht="12.75" customHeight="1">
      <c r="T31" s="57"/>
      <c r="U31" s="57"/>
      <c r="Z31" s="57"/>
      <c r="AA31" s="57"/>
      <c r="AF31" s="57"/>
      <c r="AG31" s="57"/>
      <c r="AJ31" s="57"/>
      <c r="AK31" s="57"/>
    </row>
    <row r="32" spans="1:37" ht="30.75" customHeight="1">
      <c r="A32" s="64"/>
      <c r="T32" s="57"/>
      <c r="U32" s="57"/>
      <c r="Z32" s="57"/>
      <c r="AA32" s="57"/>
      <c r="AF32" s="57"/>
      <c r="AG32" s="57"/>
      <c r="AJ32" s="57"/>
      <c r="AK32" s="57"/>
    </row>
    <row r="33" spans="1:37" ht="47.25" customHeight="1">
      <c r="A33" s="106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84"/>
      <c r="W33" s="46"/>
      <c r="X33" s="46"/>
      <c r="Z33" s="46"/>
      <c r="AA33" s="46"/>
      <c r="AC33" s="46"/>
      <c r="AD33" s="46"/>
      <c r="AF33" s="46"/>
      <c r="AG33" s="46"/>
      <c r="AJ33" s="46"/>
      <c r="AK33" s="46"/>
    </row>
  </sheetData>
  <mergeCells count="20">
    <mergeCell ref="A1:L1"/>
    <mergeCell ref="A2:L2"/>
    <mergeCell ref="A3:L3"/>
    <mergeCell ref="C28:F28"/>
    <mergeCell ref="G28:I28"/>
    <mergeCell ref="L4:L5"/>
    <mergeCell ref="H4:H5"/>
    <mergeCell ref="I4:K4"/>
    <mergeCell ref="A4:A5"/>
    <mergeCell ref="B4:B5"/>
    <mergeCell ref="C4:C5"/>
    <mergeCell ref="D4:D5"/>
    <mergeCell ref="E4:E5"/>
    <mergeCell ref="F4:F5"/>
    <mergeCell ref="G4:G5"/>
    <mergeCell ref="A33:T33"/>
    <mergeCell ref="C29:F29"/>
    <mergeCell ref="G29:I29"/>
    <mergeCell ref="C30:F30"/>
    <mergeCell ref="G30:I30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C285288CE7ADF488EBBBF33E7DAD269" ma:contentTypeVersion="6" ma:contentTypeDescription="Crie um novo documento." ma:contentTypeScope="" ma:versionID="be1d3aed9cedb20a51c4e51ca9d98414">
  <xsd:schema xmlns:xsd="http://www.w3.org/2001/XMLSchema" xmlns:xs="http://www.w3.org/2001/XMLSchema" xmlns:p="http://schemas.microsoft.com/office/2006/metadata/properties" xmlns:ns2="21d93dc0-d08c-4d55-9179-f953f621ae24" xmlns:ns3="e4010ecc-2c42-4540-b487-52a546f4b810" targetNamespace="http://schemas.microsoft.com/office/2006/metadata/properties" ma:root="true" ma:fieldsID="09c217ba6c0a0bd40d287915fc0bd4f9" ns2:_="" ns3:_="">
    <xsd:import namespace="21d93dc0-d08c-4d55-9179-f953f621ae24"/>
    <xsd:import namespace="e4010ecc-2c42-4540-b487-52a546f4b8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d93dc0-d08c-4d55-9179-f953f621ae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010ecc-2c42-4540-b487-52a546f4b81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FFFA9B-E130-4AE9-8BA5-8258C63DAFC2}"/>
</file>

<file path=customXml/itemProps2.xml><?xml version="1.0" encoding="utf-8"?>
<ds:datastoreItem xmlns:ds="http://schemas.openxmlformats.org/officeDocument/2006/customXml" ds:itemID="{0DA98549-2FFF-4D04-A603-8EA8858772DA}"/>
</file>

<file path=customXml/itemProps3.xml><?xml version="1.0" encoding="utf-8"?>
<ds:datastoreItem xmlns:ds="http://schemas.openxmlformats.org/officeDocument/2006/customXml" ds:itemID="{5EDD2CA2-2EF7-4094-A432-BA0AFF42BC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 Furtado</dc:creator>
  <cp:keywords/>
  <dc:description/>
  <cp:lastModifiedBy/>
  <cp:revision/>
  <dcterms:created xsi:type="dcterms:W3CDTF">2024-02-19T20:11:17Z</dcterms:created>
  <dcterms:modified xsi:type="dcterms:W3CDTF">2025-04-28T21:34:11Z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0x0101003C285288CE7ADF488EBBBF33E7DAD269</vt:lpwstr>
  </property>
</Properties>
</file>